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OO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8" i="2" l="1"/>
  <c r="R108" i="2"/>
  <c r="R104" i="2"/>
  <c r="M46" i="2" l="1"/>
  <c r="M18" i="2"/>
  <c r="R18" i="2" s="1"/>
  <c r="R89" i="2"/>
  <c r="R9" i="2"/>
  <c r="I6" i="2"/>
  <c r="R6" i="2"/>
  <c r="F8" i="2"/>
  <c r="K8" i="2"/>
  <c r="K128" i="2" s="1"/>
  <c r="R11" i="2"/>
  <c r="K10" i="2"/>
  <c r="R10" i="2" s="1"/>
  <c r="R7" i="2"/>
  <c r="H13" i="2"/>
  <c r="R13" i="2" s="1"/>
  <c r="R15" i="2"/>
  <c r="R12" i="2"/>
  <c r="R21" i="2"/>
  <c r="R22" i="2"/>
  <c r="K28" i="2"/>
  <c r="R28" i="2" s="1"/>
  <c r="R14" i="2"/>
  <c r="R17" i="2"/>
  <c r="R25" i="2"/>
  <c r="R29" i="2"/>
  <c r="R23" i="2"/>
  <c r="R31" i="2"/>
  <c r="R16" i="2"/>
  <c r="R41" i="2"/>
  <c r="R43" i="2"/>
  <c r="R20" i="2"/>
  <c r="K34" i="2"/>
  <c r="R34" i="2" s="1"/>
  <c r="H19" i="2"/>
  <c r="R19" i="2" s="1"/>
  <c r="R47" i="2"/>
  <c r="R44" i="2"/>
  <c r="R27" i="2"/>
  <c r="H42" i="2"/>
  <c r="R42" i="2" s="1"/>
  <c r="I36" i="2"/>
  <c r="R36" i="2" s="1"/>
  <c r="R48" i="2"/>
  <c r="R35" i="2"/>
  <c r="R33" i="2"/>
  <c r="R49" i="2"/>
  <c r="R24" i="2"/>
  <c r="R32" i="2"/>
  <c r="R54" i="2"/>
  <c r="R45" i="2"/>
  <c r="R57" i="2"/>
  <c r="R37" i="2"/>
  <c r="R8" i="2" l="1"/>
  <c r="R53" i="2"/>
  <c r="R100" i="2" l="1"/>
  <c r="R91" i="2"/>
  <c r="R88" i="2"/>
  <c r="R102" i="2"/>
  <c r="R51" i="2"/>
  <c r="R92" i="2"/>
  <c r="R77" i="2"/>
  <c r="J128" i="2" l="1"/>
  <c r="R97" i="2" l="1"/>
  <c r="R94" i="2"/>
  <c r="R76" i="2"/>
  <c r="R95" i="2"/>
  <c r="R58" i="2"/>
  <c r="R67" i="2"/>
  <c r="R109" i="2"/>
  <c r="R103" i="2" l="1"/>
  <c r="R30" i="2"/>
  <c r="R101" i="2"/>
  <c r="R87" i="2"/>
  <c r="R85" i="2"/>
  <c r="R73" i="2" l="1"/>
  <c r="R96" i="2"/>
  <c r="R83" i="2"/>
  <c r="R40" i="2"/>
  <c r="F81" i="2" l="1"/>
  <c r="R107" i="2" l="1"/>
  <c r="R84" i="2"/>
  <c r="Q128" i="2" l="1"/>
  <c r="P128" i="2"/>
  <c r="O128" i="2"/>
  <c r="M128" i="2"/>
  <c r="L128" i="2"/>
  <c r="I128" i="2"/>
  <c r="H128" i="2"/>
  <c r="G128" i="2"/>
  <c r="F128" i="2"/>
  <c r="E128" i="2"/>
  <c r="D128" i="2"/>
  <c r="R127" i="2"/>
  <c r="R68" i="2"/>
  <c r="R65" i="2"/>
  <c r="R63" i="2"/>
  <c r="R39" i="2"/>
  <c r="R126" i="2"/>
  <c r="R125" i="2"/>
  <c r="R124" i="2"/>
  <c r="R46" i="2"/>
  <c r="R123" i="2"/>
  <c r="R93" i="2"/>
  <c r="R38" i="2"/>
  <c r="R122" i="2"/>
  <c r="R59" i="2"/>
  <c r="R121" i="2"/>
  <c r="R50" i="2"/>
  <c r="R120" i="2"/>
  <c r="R86" i="2"/>
  <c r="R71" i="2"/>
  <c r="R26" i="2"/>
  <c r="R81" i="2"/>
  <c r="R55" i="2"/>
  <c r="R99" i="2"/>
  <c r="R119" i="2"/>
  <c r="R61" i="2"/>
  <c r="R118" i="2"/>
  <c r="R66" i="2"/>
  <c r="R62" i="2"/>
  <c r="R106" i="2"/>
  <c r="R74" i="2"/>
  <c r="R70" i="2"/>
  <c r="R79" i="2"/>
  <c r="R80" i="2"/>
  <c r="R105" i="2"/>
  <c r="R52" i="2"/>
  <c r="R117" i="2"/>
  <c r="R75" i="2"/>
  <c r="R98" i="2"/>
  <c r="R82" i="2"/>
  <c r="R116" i="2"/>
  <c r="R60" i="2"/>
  <c r="R115" i="2"/>
  <c r="R69" i="2"/>
  <c r="R90" i="2"/>
  <c r="R114" i="2"/>
  <c r="R113" i="2"/>
  <c r="R78" i="2"/>
  <c r="R64" i="2"/>
  <c r="R112" i="2"/>
  <c r="R111" i="2"/>
  <c r="R110" i="2"/>
  <c r="R72" i="2"/>
  <c r="R56" i="2"/>
  <c r="R128" i="2" l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</calcChain>
</file>

<file path=xl/sharedStrings.xml><?xml version="1.0" encoding="utf-8"?>
<sst xmlns="http://schemas.openxmlformats.org/spreadsheetml/2006/main" count="271" uniqueCount="207">
  <si>
    <t>Name</t>
  </si>
  <si>
    <t>Surname</t>
  </si>
  <si>
    <t>Mike</t>
  </si>
  <si>
    <t>Atkins</t>
  </si>
  <si>
    <t>Charlie</t>
  </si>
  <si>
    <t>Barker</t>
  </si>
  <si>
    <t>Peter</t>
  </si>
  <si>
    <t>Beele</t>
  </si>
  <si>
    <t>Shoumo</t>
  </si>
  <si>
    <t>Bhattacharyra</t>
  </si>
  <si>
    <t>Borley</t>
  </si>
  <si>
    <t>Graham</t>
  </si>
  <si>
    <t>Brogden</t>
  </si>
  <si>
    <t>Ian</t>
  </si>
  <si>
    <t>Brown</t>
  </si>
  <si>
    <t>Burt</t>
  </si>
  <si>
    <t>Stephen</t>
  </si>
  <si>
    <t>Capaldi</t>
  </si>
  <si>
    <t>Gary</t>
  </si>
  <si>
    <t>Chalmers</t>
  </si>
  <si>
    <t>Phil</t>
  </si>
  <si>
    <t>Chaundy</t>
  </si>
  <si>
    <t>Vic</t>
  </si>
  <si>
    <t>Churchley</t>
  </si>
  <si>
    <t>Bob</t>
  </si>
  <si>
    <t xml:space="preserve">Clarke </t>
  </si>
  <si>
    <t>Collingwood</t>
  </si>
  <si>
    <t>Gerry</t>
  </si>
  <si>
    <t>Collins</t>
  </si>
  <si>
    <t xml:space="preserve">David </t>
  </si>
  <si>
    <t xml:space="preserve">Cook </t>
  </si>
  <si>
    <t>Crow</t>
  </si>
  <si>
    <t>Barry</t>
  </si>
  <si>
    <t>Cumberland</t>
  </si>
  <si>
    <t>Darnell</t>
  </si>
  <si>
    <t>Terry</t>
  </si>
  <si>
    <t>Davies</t>
  </si>
  <si>
    <t>Paul</t>
  </si>
  <si>
    <t>Dore</t>
  </si>
  <si>
    <t>Drew</t>
  </si>
  <si>
    <t>Feldman</t>
  </si>
  <si>
    <t>Chris</t>
  </si>
  <si>
    <t>Fill</t>
  </si>
  <si>
    <t>Fitzgerald</t>
  </si>
  <si>
    <t>Fraser</t>
  </si>
  <si>
    <t>Roy</t>
  </si>
  <si>
    <t>Fulton</t>
  </si>
  <si>
    <t>Geoff</t>
  </si>
  <si>
    <t>Gaskins</t>
  </si>
  <si>
    <t>Brian</t>
  </si>
  <si>
    <t>Goodsell</t>
  </si>
  <si>
    <t>Wal</t>
  </si>
  <si>
    <t>Gray</t>
  </si>
  <si>
    <t>Clint</t>
  </si>
  <si>
    <t>Green</t>
  </si>
  <si>
    <t>Doug</t>
  </si>
  <si>
    <t>Trevor</t>
  </si>
  <si>
    <t>Richard</t>
  </si>
  <si>
    <t>Hayward</t>
  </si>
  <si>
    <t>Hughes</t>
  </si>
  <si>
    <t>Ilett</t>
  </si>
  <si>
    <t>Jones</t>
  </si>
  <si>
    <t>Robin</t>
  </si>
  <si>
    <t>Kennett</t>
  </si>
  <si>
    <t xml:space="preserve">Colin </t>
  </si>
  <si>
    <t>MacGregor</t>
  </si>
  <si>
    <t>Gordon</t>
  </si>
  <si>
    <t>Mark</t>
  </si>
  <si>
    <t>Mallinson</t>
  </si>
  <si>
    <t xml:space="preserve">Andy </t>
  </si>
  <si>
    <t>Marshall</t>
  </si>
  <si>
    <t>Russel</t>
  </si>
  <si>
    <t>Matthews</t>
  </si>
  <si>
    <t>McIntyre</t>
  </si>
  <si>
    <t>Hans</t>
  </si>
  <si>
    <t>Menzel</t>
  </si>
  <si>
    <t xml:space="preserve">Richard </t>
  </si>
  <si>
    <t>Moore</t>
  </si>
  <si>
    <t>Muir</t>
  </si>
  <si>
    <t>Tim</t>
  </si>
  <si>
    <t>Mustill</t>
  </si>
  <si>
    <t>Keith</t>
  </si>
  <si>
    <t>Nicholson</t>
  </si>
  <si>
    <t>Derek</t>
  </si>
  <si>
    <t>Nolte</t>
  </si>
  <si>
    <t>Frank</t>
  </si>
  <si>
    <t>Olah</t>
  </si>
  <si>
    <t>Parrey</t>
  </si>
  <si>
    <t>Parry</t>
  </si>
  <si>
    <t>Christopher</t>
  </si>
  <si>
    <t>Perks</t>
  </si>
  <si>
    <t>Jonathan</t>
  </si>
  <si>
    <t>Ted</t>
  </si>
  <si>
    <t>Peycke</t>
  </si>
  <si>
    <t>Plater</t>
  </si>
  <si>
    <t>Prickett</t>
  </si>
  <si>
    <t>Ben</t>
  </si>
  <si>
    <t>Pritchard</t>
  </si>
  <si>
    <t>Rawlinson</t>
  </si>
  <si>
    <t>Clive</t>
  </si>
  <si>
    <t>Read</t>
  </si>
  <si>
    <t>Aled</t>
  </si>
  <si>
    <t>Rowlands</t>
  </si>
  <si>
    <t>Bryan</t>
  </si>
  <si>
    <t>Sanders</t>
  </si>
  <si>
    <t>Scott</t>
  </si>
  <si>
    <t>Bruce</t>
  </si>
  <si>
    <t>Seymour-Taylor</t>
  </si>
  <si>
    <t>Jim</t>
  </si>
  <si>
    <t>Sharkey</t>
  </si>
  <si>
    <t>Kingi</t>
  </si>
  <si>
    <t>Sharma</t>
  </si>
  <si>
    <t>Colin</t>
  </si>
  <si>
    <t>Sheppard</t>
  </si>
  <si>
    <t>Skiller</t>
  </si>
  <si>
    <t xml:space="preserve">Stuart </t>
  </si>
  <si>
    <t>Small</t>
  </si>
  <si>
    <t>Smith</t>
  </si>
  <si>
    <t>Start</t>
  </si>
  <si>
    <t>Stoolman</t>
  </si>
  <si>
    <t>Taylor</t>
  </si>
  <si>
    <t>Ken</t>
  </si>
  <si>
    <t>Tuffley</t>
  </si>
  <si>
    <t>John</t>
  </si>
  <si>
    <t>Walker</t>
  </si>
  <si>
    <t>Neil</t>
  </si>
  <si>
    <t>Alistair</t>
  </si>
  <si>
    <t>Wardrop</t>
  </si>
  <si>
    <t>Craig</t>
  </si>
  <si>
    <t>Whitworth</t>
  </si>
  <si>
    <t>Martin</t>
  </si>
  <si>
    <t>Wilkinson</t>
  </si>
  <si>
    <t>Wilson</t>
  </si>
  <si>
    <t>Wybron</t>
  </si>
  <si>
    <t>Wood</t>
  </si>
  <si>
    <t>Yates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</si>
  <si>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</si>
  <si>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</si>
  <si>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</si>
  <si>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</si>
  <si>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</si>
  <si>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</si>
  <si>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</si>
  <si>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</si>
  <si>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</si>
  <si>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</si>
  <si>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</si>
  <si>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</si>
  <si>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Alan</t>
  </si>
  <si>
    <t>Booth</t>
  </si>
  <si>
    <t xml:space="preserve">Graham </t>
  </si>
  <si>
    <t xml:space="preserve">Peter </t>
  </si>
  <si>
    <t>Peros</t>
  </si>
  <si>
    <t xml:space="preserve">Steve </t>
  </si>
  <si>
    <t>Willingham</t>
  </si>
  <si>
    <t>Total</t>
  </si>
  <si>
    <t>Total Prizes Awarded</t>
  </si>
  <si>
    <t>Dennis</t>
  </si>
  <si>
    <t>Nick</t>
  </si>
  <si>
    <t>Birt</t>
  </si>
  <si>
    <t>McMurdo</t>
  </si>
  <si>
    <t>Stokes</t>
  </si>
  <si>
    <t xml:space="preserve">Malcolm </t>
  </si>
  <si>
    <t>Rank</t>
  </si>
  <si>
    <t>Red</t>
  </si>
  <si>
    <t>Monthly winner and leader overall</t>
  </si>
  <si>
    <t>Blue</t>
  </si>
  <si>
    <t>Third in that month and third overall</t>
  </si>
  <si>
    <t>Heeley</t>
  </si>
  <si>
    <t>Hansson</t>
  </si>
  <si>
    <t>Nicholls</t>
  </si>
  <si>
    <t>McGowan-Smyth</t>
  </si>
  <si>
    <t>Second in that month and second overall</t>
  </si>
  <si>
    <t>Prize money awarded for places in all competitions plus nearest the pin in all silverware competitions.  Twos money winnings are NOT included as entry is optional.</t>
  </si>
  <si>
    <t>Cassettari</t>
  </si>
  <si>
    <t>Newbury</t>
  </si>
  <si>
    <t>Oxtoby</t>
  </si>
  <si>
    <t>Ryan</t>
  </si>
  <si>
    <t>Pete</t>
  </si>
  <si>
    <t>Fishburn</t>
  </si>
  <si>
    <t>Gover</t>
  </si>
  <si>
    <t>Michael</t>
  </si>
  <si>
    <t>Adrian</t>
  </si>
  <si>
    <t>Dite</t>
  </si>
  <si>
    <t>Firth</t>
  </si>
  <si>
    <t>Ashly</t>
  </si>
  <si>
    <t>Latham</t>
  </si>
  <si>
    <t>Reed</t>
  </si>
  <si>
    <t>Rowley</t>
  </si>
  <si>
    <t>Willis</t>
  </si>
  <si>
    <t>STUDLEY WOOD SENIORS - ORDER OF MERIT BASED ON WINNINGS - APRIL 2025 - MARCH 2026</t>
  </si>
  <si>
    <t>Eclectic</t>
  </si>
  <si>
    <t>Knock Outs</t>
  </si>
  <si>
    <t>Chadbone</t>
  </si>
  <si>
    <t>Dave</t>
  </si>
  <si>
    <t>Clark</t>
  </si>
  <si>
    <t>Steven</t>
  </si>
  <si>
    <t>Wall</t>
  </si>
  <si>
    <t>Graeme</t>
  </si>
  <si>
    <t>Buchholz</t>
  </si>
  <si>
    <t>James</t>
  </si>
  <si>
    <t>Wagstaff</t>
  </si>
  <si>
    <t>Andrew</t>
  </si>
  <si>
    <t>Misseldine</t>
  </si>
  <si>
    <t>Brett</t>
  </si>
  <si>
    <t>Alley</t>
  </si>
  <si>
    <t>Wilkins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</si>
</sst>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color theme="1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0" fontId="2" fillId="0" borderId="20" xfId="0" applyFont="1" applyBorder="1"/>
    <xf numFmtId="0" fontId="2" fillId="0" borderId="23" xfId="0" applyFont="1" applyBorder="1"/>
    <xf numFmtId="0" fontId="3" fillId="0" borderId="23" xfId="0" applyFont="1" applyBorder="1"/>
    <xf numFmtId="0" fontId="2" fillId="0" borderId="24" xfId="0" applyFont="1" applyBorder="1"/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Border="1"/>
    <xf numFmtId="0" fontId="5" fillId="0" borderId="20" xfId="0" applyFont="1" applyBorder="1"/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/>
    <xf numFmtId="0" fontId="10" fillId="0" borderId="18" xfId="0" applyFont="1" applyBorder="1"/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8" xfId="0" applyFont="1" applyBorder="1"/>
    <xf numFmtId="0" fontId="5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19" xfId="0" applyFont="1" applyBorder="1"/>
    <xf numFmtId="0" fontId="0" fillId="0" borderId="19" xfId="0" applyBorder="1"/>
    <xf numFmtId="0" fontId="0" fillId="0" borderId="19" xfId="0" applyBorder="1" applyAlignment="1">
      <alignment vertical="center" wrapText="1"/>
    </xf>
    <xf numFmtId="0" fontId="3" fillId="0" borderId="19" xfId="0" applyFont="1" applyBorder="1"/>
    <xf numFmtId="0" fontId="13" fillId="0" borderId="19" xfId="0" applyFont="1" applyBorder="1" applyAlignment="1">
      <alignment vertical="center" wrapText="1"/>
    </xf>
    <xf numFmtId="0" fontId="2" fillId="0" borderId="21" xfId="0" applyFont="1" applyBorder="1"/>
    <xf numFmtId="0" fontId="4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35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2" fillId="0" borderId="6" xfId="0" applyFont="1" applyBorder="1"/>
    <xf numFmtId="0" fontId="0" fillId="0" borderId="6" xfId="0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/>
    <xf numFmtId="0" fontId="3" fillId="0" borderId="6" xfId="0" applyFont="1" applyBorder="1"/>
    <xf numFmtId="0" fontId="0" fillId="0" borderId="35" xfId="0" applyBorder="1" applyAlignment="1">
      <alignment horizontal="center"/>
    </xf>
    <xf numFmtId="0" fontId="13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36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5" xfId="0" applyFont="1" applyBorder="1"/>
    <xf numFmtId="0" fontId="4" fillId="0" borderId="7" xfId="0" applyFont="1" applyBorder="1"/>
    <xf numFmtId="2" fontId="4" fillId="4" borderId="10" xfId="0" applyNumberFormat="1" applyFont="1" applyFill="1" applyBorder="1" applyAlignment="1">
      <alignment horizontal="center"/>
    </xf>
    <xf numFmtId="0" fontId="14" fillId="0" borderId="6" xfId="0" applyFont="1" applyBorder="1"/>
    <xf numFmtId="0" fontId="14" fillId="0" borderId="1" xfId="0" applyFont="1" applyBorder="1"/>
    <xf numFmtId="0" fontId="14" fillId="3" borderId="1" xfId="0" applyFont="1" applyFill="1" applyBorder="1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 vertical="center" wrapText="1"/>
    </xf>
    <xf numFmtId="0" fontId="3" fillId="0" borderId="0" xfId="0" applyFont="1"/>
    <xf numFmtId="2" fontId="14" fillId="3" borderId="11" xfId="0" applyNumberFormat="1" applyFont="1" applyFill="1" applyBorder="1" applyAlignment="1">
      <alignment horizontal="center"/>
    </xf>
    <xf numFmtId="2" fontId="16" fillId="2" borderId="1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0" borderId="6" xfId="0" applyFont="1" applyBorder="1"/>
    <xf numFmtId="0" fontId="16" fillId="0" borderId="19" xfId="0" applyFont="1" applyBorder="1"/>
    <xf numFmtId="0" fontId="0" fillId="0" borderId="10" xfId="0" applyBorder="1" applyAlignment="1">
      <alignment horizontal="center"/>
    </xf>
    <xf numFmtId="0" fontId="15" fillId="0" borderId="0" xfId="0" applyFont="1"/>
    <xf numFmtId="0" fontId="7" fillId="0" borderId="26" xfId="0" applyFont="1" applyBorder="1"/>
    <xf numFmtId="0" fontId="1" fillId="0" borderId="22" xfId="0" applyFont="1" applyBorder="1"/>
    <xf numFmtId="0" fontId="6" fillId="0" borderId="27" xfId="0" applyFont="1" applyBorder="1" applyAlignment="1">
      <alignment horizontal="center"/>
    </xf>
    <xf numFmtId="0" fontId="0" fillId="0" borderId="26" xfId="0" applyBorder="1"/>
    <xf numFmtId="0" fontId="0" fillId="0" borderId="22" xfId="0" applyBorder="1"/>
    <xf numFmtId="0" fontId="4" fillId="0" borderId="29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Border="1"/>
    <xf numFmtId="0" fontId="5" fillId="0" borderId="3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applyBorder="1"/>
    <xf numFmtId="0" fontId="10" fillId="0" borderId="31" xfId="0" applyFont="1" applyBorder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1" sqref="J61"/>
    </sheetView>
  </sheetViews>
  <sheetFormatPr defaultRowHeight="14.5" x14ac:dyDescent="0.35"/>
  <cols>
    <col min="1" max="1" width="9.1796875" style="12" customWidth="1"/>
    <col min="2" max="2" width="13.26953125" customWidth="1"/>
    <col min="3" max="3" width="18.453125" customWidth="1"/>
    <col min="4" max="9" width="8.1796875" style="12" customWidth="1"/>
    <col min="10" max="10" width="8.26953125" style="12" customWidth="1"/>
    <col min="11" max="11" width="10.453125" style="12" customWidth="1"/>
    <col min="12" max="17" width="8.453125" style="12" customWidth="1"/>
    <col min="18" max="18" width="9.1796875" style="51"/>
    <col min="23" max="29" width="0" hidden="1" customWidth="1"/>
  </cols>
  <sheetData>
    <row r="1" spans="1:31" ht="24" thickBot="1" x14ac:dyDescent="0.6">
      <c r="A1" s="97" t="s">
        <v>190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</row>
    <row r="2" spans="1:31" x14ac:dyDescent="0.35">
      <c r="C2" s="13" t="s">
        <v>164</v>
      </c>
      <c r="D2" s="100" t="s">
        <v>165</v>
      </c>
      <c r="E2" s="101"/>
      <c r="F2" s="101"/>
      <c r="G2" s="101"/>
      <c r="H2" s="102"/>
    </row>
    <row r="3" spans="1:31" x14ac:dyDescent="0.35">
      <c r="C3" s="28" t="s">
        <v>54</v>
      </c>
      <c r="D3" s="106" t="s">
        <v>172</v>
      </c>
      <c r="E3" s="107"/>
      <c r="F3" s="107"/>
      <c r="G3" s="107"/>
      <c r="H3" s="107"/>
      <c r="I3"/>
    </row>
    <row r="4" spans="1:31" ht="15" thickBot="1" x14ac:dyDescent="0.4">
      <c r="C4" s="14" t="s">
        <v>166</v>
      </c>
      <c r="D4" s="103" t="s">
        <v>167</v>
      </c>
      <c r="E4" s="104"/>
      <c r="F4" s="104"/>
      <c r="G4" s="104"/>
      <c r="H4" s="105"/>
    </row>
    <row r="5" spans="1:31" s="1" customFormat="1" ht="15" thickBot="1" x14ac:dyDescent="0.4">
      <c r="A5" s="25" t="s">
        <v>163</v>
      </c>
      <c r="B5" s="58" t="s">
        <v>0</v>
      </c>
      <c r="C5" s="59" t="s">
        <v>1</v>
      </c>
      <c r="D5" s="26" t="s">
        <v>136</v>
      </c>
      <c r="E5" s="15" t="s">
        <v>137</v>
      </c>
      <c r="F5" s="15" t="s">
        <v>138</v>
      </c>
      <c r="G5" s="15" t="s">
        <v>139</v>
      </c>
      <c r="H5" s="15" t="s">
        <v>140</v>
      </c>
      <c r="I5" s="15" t="s">
        <v>141</v>
      </c>
      <c r="J5" s="15" t="s">
        <v>191</v>
      </c>
      <c r="K5" s="15" t="s">
        <v>192</v>
      </c>
      <c r="L5" s="15" t="s">
        <v>142</v>
      </c>
      <c r="M5" s="15" t="s">
        <v>143</v>
      </c>
      <c r="N5" s="15" t="s">
        <v>144</v>
      </c>
      <c r="O5" s="15" t="s">
        <v>145</v>
      </c>
      <c r="P5" s="15" t="s">
        <v>146</v>
      </c>
      <c r="Q5" s="3" t="s">
        <v>147</v>
      </c>
      <c r="R5" s="52" t="s">
        <v>155</v>
      </c>
    </row>
    <row r="6" spans="1:31" s="1" customFormat="1" x14ac:dyDescent="0.35">
      <c r="A6" s="93">
        <v>1</v>
      </c>
      <c r="B6" s="74" t="s">
        <v>57</v>
      </c>
      <c r="C6" s="75" t="s">
        <v>58</v>
      </c>
      <c r="D6" s="16">
        <v>18</v>
      </c>
      <c r="E6" s="16">
        <v>12</v>
      </c>
      <c r="F6" s="16">
        <v>18</v>
      </c>
      <c r="G6" s="50">
        <v>45</v>
      </c>
      <c r="H6" s="44">
        <v>37</v>
      </c>
      <c r="I6" s="16">
        <f>13+8.75</f>
        <v>21.75</v>
      </c>
      <c r="J6" s="16"/>
      <c r="K6" s="16">
        <v>8</v>
      </c>
      <c r="L6" s="16">
        <v>16</v>
      </c>
      <c r="M6" s="16">
        <v>18</v>
      </c>
      <c r="N6" s="16">
        <v>18</v>
      </c>
      <c r="O6" s="16"/>
      <c r="P6" s="16"/>
      <c r="Q6" s="17"/>
      <c r="R6" s="76">
        <f t="shared" ref="R6:R37" si="0">SUM(D6:Q6)</f>
        <v>211.75</v>
      </c>
    </row>
    <row r="7" spans="1:31" x14ac:dyDescent="0.35">
      <c r="A7" s="10">
        <f t="shared" ref="A7:A38" si="1">A6+1</f>
        <v>2</v>
      </c>
      <c r="B7" s="77" t="s">
        <v>29</v>
      </c>
      <c r="C7" s="78" t="s">
        <v>59</v>
      </c>
      <c r="D7" s="18">
        <v>22</v>
      </c>
      <c r="E7" s="18">
        <v>26</v>
      </c>
      <c r="F7" s="18">
        <v>20</v>
      </c>
      <c r="G7" s="46">
        <v>52</v>
      </c>
      <c r="H7" s="18"/>
      <c r="I7" s="18">
        <v>6</v>
      </c>
      <c r="J7" s="18"/>
      <c r="K7" s="18"/>
      <c r="L7" s="18">
        <v>9</v>
      </c>
      <c r="M7" s="89">
        <v>37</v>
      </c>
      <c r="N7" s="89">
        <v>21</v>
      </c>
      <c r="O7" s="18"/>
      <c r="P7" s="18"/>
      <c r="Q7" s="19"/>
      <c r="R7" s="87">
        <f t="shared" si="0"/>
        <v>193</v>
      </c>
    </row>
    <row r="8" spans="1:31" x14ac:dyDescent="0.35">
      <c r="A8" s="10">
        <f t="shared" si="1"/>
        <v>3</v>
      </c>
      <c r="B8" s="91" t="s">
        <v>41</v>
      </c>
      <c r="C8" s="92" t="s">
        <v>42</v>
      </c>
      <c r="D8" s="20">
        <v>4</v>
      </c>
      <c r="E8" s="18">
        <v>8</v>
      </c>
      <c r="F8" s="43">
        <f>27+6</f>
        <v>33</v>
      </c>
      <c r="G8" s="18">
        <v>26</v>
      </c>
      <c r="H8" s="18">
        <v>27</v>
      </c>
      <c r="I8" s="43">
        <v>40</v>
      </c>
      <c r="J8" s="21"/>
      <c r="K8" s="35">
        <f>8+8</f>
        <v>16</v>
      </c>
      <c r="L8" s="18">
        <v>8</v>
      </c>
      <c r="M8" s="18">
        <v>14</v>
      </c>
      <c r="N8" s="18"/>
      <c r="O8" s="18">
        <v>14</v>
      </c>
      <c r="P8" s="18"/>
      <c r="Q8" s="19"/>
      <c r="R8" s="88">
        <f t="shared" si="0"/>
        <v>190</v>
      </c>
      <c r="U8" s="80"/>
      <c r="V8" s="80"/>
      <c r="W8" s="81"/>
      <c r="X8" s="81"/>
      <c r="Y8" s="81"/>
      <c r="Z8" s="81"/>
      <c r="AA8" s="81"/>
      <c r="AB8" s="81"/>
      <c r="AC8" s="81"/>
      <c r="AD8" s="81"/>
      <c r="AE8" s="82"/>
    </row>
    <row r="9" spans="1:31" x14ac:dyDescent="0.35">
      <c r="A9" s="10">
        <f t="shared" si="1"/>
        <v>4</v>
      </c>
      <c r="B9" s="62" t="s">
        <v>24</v>
      </c>
      <c r="C9" s="37" t="s">
        <v>61</v>
      </c>
      <c r="D9" s="20">
        <v>17</v>
      </c>
      <c r="E9" s="18">
        <v>16</v>
      </c>
      <c r="F9" s="18">
        <v>13</v>
      </c>
      <c r="G9" s="18">
        <v>28</v>
      </c>
      <c r="H9" s="18"/>
      <c r="I9" s="43">
        <v>40</v>
      </c>
      <c r="J9" s="43">
        <v>28</v>
      </c>
      <c r="K9" s="21"/>
      <c r="L9" s="43">
        <v>43</v>
      </c>
      <c r="M9" s="18">
        <v>4</v>
      </c>
      <c r="N9" s="18"/>
      <c r="O9" s="18"/>
      <c r="P9" s="18"/>
      <c r="Q9" s="19"/>
      <c r="R9" s="53">
        <f t="shared" si="0"/>
        <v>189</v>
      </c>
      <c r="U9" s="80"/>
      <c r="V9" s="80"/>
      <c r="W9" s="81"/>
      <c r="X9" s="81"/>
      <c r="Y9" s="81"/>
      <c r="Z9" s="81"/>
      <c r="AA9" s="83"/>
      <c r="AB9" s="81"/>
      <c r="AC9" s="81"/>
      <c r="AD9" s="81"/>
      <c r="AE9" s="82"/>
    </row>
    <row r="10" spans="1:31" x14ac:dyDescent="0.35">
      <c r="A10" s="10">
        <f t="shared" si="1"/>
        <v>5</v>
      </c>
      <c r="B10" s="62" t="s">
        <v>121</v>
      </c>
      <c r="C10" s="37" t="s">
        <v>122</v>
      </c>
      <c r="D10" s="20">
        <v>5</v>
      </c>
      <c r="E10" s="18"/>
      <c r="F10" s="18"/>
      <c r="G10" s="43">
        <v>68</v>
      </c>
      <c r="H10" s="18">
        <v>26</v>
      </c>
      <c r="I10" s="18"/>
      <c r="J10" s="48">
        <v>22</v>
      </c>
      <c r="K10" s="18">
        <f>8+8</f>
        <v>16</v>
      </c>
      <c r="L10" s="18"/>
      <c r="M10" s="18">
        <v>30</v>
      </c>
      <c r="N10" s="18"/>
      <c r="O10" s="18">
        <v>4</v>
      </c>
      <c r="P10" s="18"/>
      <c r="Q10" s="19"/>
      <c r="R10" s="54">
        <f t="shared" si="0"/>
        <v>171</v>
      </c>
      <c r="U10" s="80"/>
      <c r="V10" s="80"/>
      <c r="W10" s="81"/>
      <c r="X10" s="81"/>
      <c r="Y10" s="81"/>
      <c r="Z10" s="81"/>
      <c r="AA10" s="81"/>
      <c r="AB10" s="81"/>
      <c r="AC10" s="81"/>
      <c r="AD10" s="81"/>
      <c r="AE10" s="82"/>
    </row>
    <row r="11" spans="1:31" x14ac:dyDescent="0.35">
      <c r="A11" s="10">
        <f t="shared" si="1"/>
        <v>6</v>
      </c>
      <c r="B11" s="62" t="s">
        <v>24</v>
      </c>
      <c r="C11" s="37" t="s">
        <v>25</v>
      </c>
      <c r="D11" s="90">
        <v>23</v>
      </c>
      <c r="E11" s="89">
        <v>31</v>
      </c>
      <c r="F11" s="18">
        <v>21</v>
      </c>
      <c r="G11" s="18">
        <v>32</v>
      </c>
      <c r="H11" s="30">
        <v>33</v>
      </c>
      <c r="I11" s="18"/>
      <c r="J11" s="18"/>
      <c r="K11" s="18"/>
      <c r="L11" s="18">
        <v>8</v>
      </c>
      <c r="M11" s="18">
        <v>20</v>
      </c>
      <c r="N11" s="18"/>
      <c r="O11" s="18"/>
      <c r="P11" s="18"/>
      <c r="Q11" s="19"/>
      <c r="R11" s="53">
        <f t="shared" si="0"/>
        <v>168</v>
      </c>
      <c r="U11" s="80"/>
      <c r="V11" s="80"/>
      <c r="W11" s="81"/>
      <c r="X11" s="81"/>
      <c r="Y11" s="81"/>
      <c r="Z11" s="81"/>
      <c r="AA11" s="81"/>
      <c r="AB11" s="81"/>
      <c r="AC11" s="81"/>
      <c r="AD11" s="81"/>
      <c r="AE11" s="82"/>
    </row>
    <row r="12" spans="1:31" x14ac:dyDescent="0.35">
      <c r="A12" s="10">
        <f t="shared" si="1"/>
        <v>7</v>
      </c>
      <c r="B12" s="62" t="s">
        <v>27</v>
      </c>
      <c r="C12" s="37" t="s">
        <v>28</v>
      </c>
      <c r="D12" s="20"/>
      <c r="E12" s="46">
        <v>32</v>
      </c>
      <c r="F12" s="18">
        <v>20</v>
      </c>
      <c r="G12" s="18">
        <v>13</v>
      </c>
      <c r="H12" s="18">
        <v>16</v>
      </c>
      <c r="I12" s="18">
        <v>15</v>
      </c>
      <c r="J12" s="18"/>
      <c r="K12" s="18"/>
      <c r="L12" s="18">
        <v>15</v>
      </c>
      <c r="M12" s="18">
        <v>36</v>
      </c>
      <c r="N12" s="18">
        <v>16</v>
      </c>
      <c r="O12" s="18"/>
      <c r="P12" s="18"/>
      <c r="Q12" s="19"/>
      <c r="R12" s="54">
        <f t="shared" si="0"/>
        <v>163</v>
      </c>
      <c r="U12" s="80"/>
      <c r="V12" s="80"/>
      <c r="W12" s="81"/>
      <c r="X12" s="81"/>
      <c r="Y12" s="81"/>
      <c r="Z12" s="81"/>
      <c r="AA12" s="81"/>
      <c r="AB12" s="81"/>
      <c r="AC12" s="81"/>
      <c r="AD12" s="81"/>
      <c r="AE12" s="82"/>
    </row>
    <row r="13" spans="1:31" x14ac:dyDescent="0.35">
      <c r="A13" s="10">
        <f t="shared" si="1"/>
        <v>8</v>
      </c>
      <c r="B13" s="62" t="s">
        <v>37</v>
      </c>
      <c r="C13" s="37" t="s">
        <v>43</v>
      </c>
      <c r="D13" s="20">
        <v>18</v>
      </c>
      <c r="E13" s="18">
        <v>9</v>
      </c>
      <c r="F13" s="18">
        <v>7</v>
      </c>
      <c r="G13" s="18"/>
      <c r="H13" s="18">
        <f>9+12</f>
        <v>21</v>
      </c>
      <c r="I13" s="18">
        <v>19</v>
      </c>
      <c r="J13" s="18"/>
      <c r="K13" s="18">
        <v>25</v>
      </c>
      <c r="L13" s="18">
        <v>22</v>
      </c>
      <c r="M13" s="18">
        <v>12</v>
      </c>
      <c r="N13" s="18">
        <v>4</v>
      </c>
      <c r="O13" s="18"/>
      <c r="P13" s="18"/>
      <c r="Q13" s="19"/>
      <c r="R13" s="54">
        <f t="shared" si="0"/>
        <v>137</v>
      </c>
      <c r="U13" s="80"/>
      <c r="V13" s="80"/>
      <c r="W13" s="81"/>
      <c r="X13" s="81"/>
      <c r="Y13" s="81"/>
      <c r="Z13" s="81"/>
      <c r="AA13" s="81"/>
      <c r="AB13" s="81"/>
      <c r="AC13" s="81"/>
      <c r="AD13" s="81"/>
      <c r="AE13" s="82"/>
    </row>
    <row r="14" spans="1:31" x14ac:dyDescent="0.35">
      <c r="A14" s="10">
        <f t="shared" si="1"/>
        <v>9</v>
      </c>
      <c r="B14" s="62" t="s">
        <v>110</v>
      </c>
      <c r="C14" s="37" t="s">
        <v>111</v>
      </c>
      <c r="D14" s="20"/>
      <c r="E14" s="18">
        <v>22</v>
      </c>
      <c r="F14" s="18">
        <v>17</v>
      </c>
      <c r="G14" s="18">
        <v>5</v>
      </c>
      <c r="H14" s="18">
        <v>26</v>
      </c>
      <c r="I14" s="18">
        <v>13</v>
      </c>
      <c r="J14" s="18"/>
      <c r="K14" s="18"/>
      <c r="L14" s="18">
        <v>4</v>
      </c>
      <c r="M14" s="46">
        <v>39</v>
      </c>
      <c r="N14" s="18">
        <v>9</v>
      </c>
      <c r="O14" s="18"/>
      <c r="P14" s="18"/>
      <c r="Q14" s="19"/>
      <c r="R14" s="54">
        <f t="shared" si="0"/>
        <v>135</v>
      </c>
      <c r="U14" s="80"/>
      <c r="V14" s="80"/>
      <c r="W14" s="81"/>
      <c r="X14" s="81"/>
      <c r="Y14" s="81"/>
      <c r="Z14" s="81"/>
      <c r="AA14" s="81"/>
      <c r="AB14" s="81"/>
      <c r="AC14" s="81"/>
      <c r="AD14" s="81"/>
      <c r="AE14" s="82"/>
    </row>
    <row r="15" spans="1:31" x14ac:dyDescent="0.35">
      <c r="A15" s="10">
        <f t="shared" si="1"/>
        <v>10</v>
      </c>
      <c r="B15" s="62" t="s">
        <v>11</v>
      </c>
      <c r="C15" s="37" t="s">
        <v>12</v>
      </c>
      <c r="D15" s="20"/>
      <c r="E15" s="18"/>
      <c r="F15" s="18">
        <v>18</v>
      </c>
      <c r="G15" s="18">
        <v>33</v>
      </c>
      <c r="H15" s="18">
        <v>29</v>
      </c>
      <c r="I15" s="18">
        <v>22</v>
      </c>
      <c r="J15" s="18"/>
      <c r="K15" s="18"/>
      <c r="L15" s="18">
        <v>12</v>
      </c>
      <c r="M15" s="18"/>
      <c r="N15" s="18">
        <v>10</v>
      </c>
      <c r="O15" s="18"/>
      <c r="P15" s="18"/>
      <c r="Q15" s="19"/>
      <c r="R15" s="54">
        <f t="shared" si="0"/>
        <v>124</v>
      </c>
      <c r="U15" s="80"/>
      <c r="V15" s="80"/>
      <c r="W15" s="81"/>
      <c r="X15" s="81"/>
      <c r="Y15" s="81"/>
      <c r="Z15" s="81"/>
      <c r="AA15" s="81"/>
      <c r="AB15" s="81"/>
      <c r="AC15" s="81"/>
      <c r="AD15" s="81"/>
      <c r="AE15" s="82"/>
    </row>
    <row r="16" spans="1:31" x14ac:dyDescent="0.35">
      <c r="A16" s="10">
        <f t="shared" si="1"/>
        <v>11</v>
      </c>
      <c r="B16" s="62" t="s">
        <v>85</v>
      </c>
      <c r="C16" s="37" t="s">
        <v>86</v>
      </c>
      <c r="D16" s="20">
        <v>13</v>
      </c>
      <c r="E16" s="18">
        <v>22</v>
      </c>
      <c r="F16" s="18">
        <v>9</v>
      </c>
      <c r="G16" s="18">
        <v>10</v>
      </c>
      <c r="H16" s="18"/>
      <c r="I16" s="18">
        <v>8</v>
      </c>
      <c r="J16" s="18"/>
      <c r="K16" s="18"/>
      <c r="L16" s="18">
        <v>10</v>
      </c>
      <c r="M16" s="18">
        <v>10</v>
      </c>
      <c r="N16" s="18">
        <v>20</v>
      </c>
      <c r="O16" s="18">
        <v>21</v>
      </c>
      <c r="P16" s="18"/>
      <c r="Q16" s="19"/>
      <c r="R16" s="54">
        <f t="shared" si="0"/>
        <v>123</v>
      </c>
      <c r="U16" s="84"/>
      <c r="V16" s="84"/>
      <c r="W16" s="81"/>
      <c r="X16" s="81"/>
      <c r="Y16" s="81"/>
      <c r="Z16" s="81"/>
      <c r="AA16" s="81"/>
      <c r="AB16" s="81"/>
      <c r="AC16" s="81"/>
      <c r="AD16" s="81"/>
      <c r="AE16" s="82"/>
    </row>
    <row r="17" spans="1:31" x14ac:dyDescent="0.35">
      <c r="A17" s="10">
        <f t="shared" si="1"/>
        <v>12</v>
      </c>
      <c r="B17" s="66" t="s">
        <v>130</v>
      </c>
      <c r="C17" s="40" t="s">
        <v>131</v>
      </c>
      <c r="D17" s="20">
        <v>19</v>
      </c>
      <c r="E17" s="18"/>
      <c r="F17" s="18">
        <v>12</v>
      </c>
      <c r="G17" s="18">
        <v>32</v>
      </c>
      <c r="H17" s="18"/>
      <c r="I17" s="18"/>
      <c r="J17" s="18"/>
      <c r="K17" s="18">
        <v>12</v>
      </c>
      <c r="L17" s="18">
        <v>10</v>
      </c>
      <c r="M17" s="18"/>
      <c r="N17" s="18">
        <v>18</v>
      </c>
      <c r="O17" s="18">
        <v>18</v>
      </c>
      <c r="P17" s="18"/>
      <c r="Q17" s="19"/>
      <c r="R17" s="54">
        <f t="shared" si="0"/>
        <v>121</v>
      </c>
      <c r="U17" s="84"/>
      <c r="V17" s="84"/>
      <c r="W17" s="81"/>
      <c r="X17" s="81"/>
      <c r="Y17" s="81"/>
      <c r="Z17" s="81"/>
      <c r="AA17" s="81"/>
      <c r="AB17" s="81"/>
      <c r="AC17" s="81"/>
      <c r="AD17" s="81"/>
      <c r="AE17" s="82"/>
    </row>
    <row r="18" spans="1:31" x14ac:dyDescent="0.35">
      <c r="A18" s="10">
        <f t="shared" si="1"/>
        <v>13</v>
      </c>
      <c r="B18" s="62" t="s">
        <v>99</v>
      </c>
      <c r="C18" s="37" t="s">
        <v>100</v>
      </c>
      <c r="D18" s="45">
        <v>39</v>
      </c>
      <c r="E18" s="18">
        <v>6</v>
      </c>
      <c r="F18" s="18">
        <v>7</v>
      </c>
      <c r="G18" s="18"/>
      <c r="H18" s="18">
        <v>15</v>
      </c>
      <c r="I18" s="18">
        <v>16</v>
      </c>
      <c r="J18" s="18"/>
      <c r="K18" s="18"/>
      <c r="L18" s="18">
        <v>6</v>
      </c>
      <c r="M18" s="18">
        <f>9+9.75</f>
        <v>18.75</v>
      </c>
      <c r="N18" s="18">
        <v>12</v>
      </c>
      <c r="O18" s="18"/>
      <c r="P18" s="18"/>
      <c r="Q18" s="19"/>
      <c r="R18" s="54">
        <f t="shared" si="0"/>
        <v>119.75</v>
      </c>
      <c r="U18" s="84"/>
      <c r="V18" s="84"/>
      <c r="W18" s="81"/>
      <c r="X18" s="81"/>
      <c r="Y18" s="81"/>
      <c r="Z18" s="81"/>
      <c r="AA18" s="12"/>
      <c r="AB18" s="81"/>
      <c r="AC18" s="81"/>
      <c r="AD18" s="81"/>
      <c r="AE18" s="82"/>
    </row>
    <row r="19" spans="1:31" x14ac:dyDescent="0.35">
      <c r="A19" s="10">
        <f t="shared" si="1"/>
        <v>14</v>
      </c>
      <c r="B19" s="62" t="s">
        <v>66</v>
      </c>
      <c r="C19" s="37" t="s">
        <v>160</v>
      </c>
      <c r="D19" s="20">
        <v>8</v>
      </c>
      <c r="E19" s="18">
        <v>8</v>
      </c>
      <c r="F19" s="18"/>
      <c r="G19" s="18"/>
      <c r="H19" s="18">
        <f>20+10</f>
        <v>30</v>
      </c>
      <c r="I19" s="18">
        <v>12</v>
      </c>
      <c r="J19" s="18"/>
      <c r="K19" s="18"/>
      <c r="L19" s="18">
        <v>9</v>
      </c>
      <c r="M19" s="43">
        <v>40</v>
      </c>
      <c r="N19" s="18">
        <v>6</v>
      </c>
      <c r="O19" s="18"/>
      <c r="P19" s="18"/>
      <c r="Q19" s="19"/>
      <c r="R19" s="54">
        <f t="shared" si="0"/>
        <v>113</v>
      </c>
      <c r="U19" s="84"/>
      <c r="V19" s="84"/>
      <c r="W19" s="81"/>
      <c r="X19" s="81"/>
      <c r="Y19" s="81"/>
      <c r="Z19" s="81"/>
      <c r="AA19" s="12"/>
      <c r="AB19" s="81"/>
      <c r="AC19" s="81"/>
      <c r="AD19" s="81"/>
      <c r="AE19" s="82"/>
    </row>
    <row r="20" spans="1:31" x14ac:dyDescent="0.35">
      <c r="A20" s="10">
        <f t="shared" si="1"/>
        <v>15</v>
      </c>
      <c r="B20" s="62" t="s">
        <v>158</v>
      </c>
      <c r="C20" s="37" t="s">
        <v>159</v>
      </c>
      <c r="D20" s="20"/>
      <c r="E20" s="18">
        <v>8</v>
      </c>
      <c r="F20" s="18">
        <v>13</v>
      </c>
      <c r="G20" s="18"/>
      <c r="H20" s="18"/>
      <c r="I20" s="18"/>
      <c r="J20" s="18"/>
      <c r="K20" s="43">
        <v>35</v>
      </c>
      <c r="L20" s="18">
        <v>12</v>
      </c>
      <c r="M20" s="18">
        <v>32</v>
      </c>
      <c r="N20" s="18"/>
      <c r="O20" s="18">
        <v>14</v>
      </c>
      <c r="P20" s="18"/>
      <c r="Q20" s="19"/>
      <c r="R20" s="54">
        <f t="shared" si="0"/>
        <v>114</v>
      </c>
      <c r="U20" s="84"/>
      <c r="V20" s="84"/>
      <c r="W20" s="81"/>
      <c r="X20" s="81"/>
      <c r="Y20" s="81"/>
      <c r="Z20" s="81"/>
      <c r="AA20" s="12"/>
      <c r="AB20" s="81"/>
      <c r="AC20" s="81"/>
      <c r="AD20" s="81"/>
      <c r="AE20" s="82"/>
    </row>
    <row r="21" spans="1:31" x14ac:dyDescent="0.35">
      <c r="A21" s="10">
        <f t="shared" si="1"/>
        <v>16</v>
      </c>
      <c r="B21" s="62" t="s">
        <v>11</v>
      </c>
      <c r="C21" s="37" t="s">
        <v>15</v>
      </c>
      <c r="D21" s="20"/>
      <c r="E21" s="18">
        <v>13</v>
      </c>
      <c r="F21" s="18">
        <v>16</v>
      </c>
      <c r="G21" s="18"/>
      <c r="H21" s="34">
        <v>32</v>
      </c>
      <c r="I21" s="18">
        <v>9</v>
      </c>
      <c r="J21" s="18"/>
      <c r="K21" s="18">
        <v>12</v>
      </c>
      <c r="L21" s="18">
        <v>16</v>
      </c>
      <c r="M21" s="18">
        <v>10</v>
      </c>
      <c r="N21" s="18"/>
      <c r="O21" s="18"/>
      <c r="P21" s="18"/>
      <c r="Q21" s="19"/>
      <c r="R21" s="54">
        <f t="shared" si="0"/>
        <v>108</v>
      </c>
      <c r="U21" s="84"/>
      <c r="V21" s="84"/>
      <c r="W21" s="85"/>
      <c r="X21" s="85"/>
      <c r="Y21" s="85"/>
      <c r="Z21" s="85"/>
      <c r="AA21" s="83"/>
      <c r="AB21" s="85"/>
      <c r="AC21" s="85"/>
      <c r="AD21" s="85"/>
      <c r="AE21" s="82"/>
    </row>
    <row r="22" spans="1:31" x14ac:dyDescent="0.35">
      <c r="A22" s="10">
        <f t="shared" si="1"/>
        <v>17</v>
      </c>
      <c r="B22" s="63" t="s">
        <v>153</v>
      </c>
      <c r="C22" s="39" t="s">
        <v>154</v>
      </c>
      <c r="D22" s="20">
        <v>11</v>
      </c>
      <c r="E22" s="18">
        <v>16</v>
      </c>
      <c r="F22" s="18"/>
      <c r="G22" s="18">
        <v>41</v>
      </c>
      <c r="H22" s="18">
        <v>24</v>
      </c>
      <c r="I22" s="18"/>
      <c r="J22" s="18"/>
      <c r="K22" s="18"/>
      <c r="L22" s="18"/>
      <c r="M22" s="18"/>
      <c r="N22" s="18"/>
      <c r="O22" s="18">
        <v>8</v>
      </c>
      <c r="P22" s="18"/>
      <c r="Q22" s="19"/>
      <c r="R22" s="54">
        <f t="shared" si="0"/>
        <v>100</v>
      </c>
      <c r="W22" s="81"/>
      <c r="X22" s="81"/>
      <c r="Y22" s="81"/>
      <c r="Z22" s="81"/>
      <c r="AA22" s="12"/>
      <c r="AB22" s="81"/>
      <c r="AC22" s="81"/>
      <c r="AD22" s="81"/>
      <c r="AE22" s="82"/>
    </row>
    <row r="23" spans="1:31" x14ac:dyDescent="0.35">
      <c r="A23" s="10">
        <f t="shared" si="1"/>
        <v>18</v>
      </c>
      <c r="B23" s="62" t="s">
        <v>106</v>
      </c>
      <c r="C23" s="37" t="s">
        <v>107</v>
      </c>
      <c r="D23" s="20">
        <v>11</v>
      </c>
      <c r="E23" s="18">
        <v>16</v>
      </c>
      <c r="F23" s="18">
        <v>20</v>
      </c>
      <c r="G23" s="18">
        <v>15</v>
      </c>
      <c r="H23" s="18">
        <v>7</v>
      </c>
      <c r="I23" s="18">
        <v>6</v>
      </c>
      <c r="J23" s="18"/>
      <c r="K23" s="18"/>
      <c r="L23" s="18"/>
      <c r="M23" s="18">
        <v>22</v>
      </c>
      <c r="N23" s="18"/>
      <c r="O23" s="18"/>
      <c r="P23" s="18"/>
      <c r="Q23" s="19"/>
      <c r="R23" s="54">
        <f t="shared" si="0"/>
        <v>97</v>
      </c>
      <c r="W23" s="81"/>
      <c r="X23" s="81"/>
      <c r="Y23" s="81"/>
      <c r="Z23" s="81"/>
      <c r="AA23" s="83"/>
      <c r="AB23" s="81"/>
      <c r="AC23" s="81"/>
      <c r="AD23" s="81"/>
      <c r="AE23" s="82"/>
    </row>
    <row r="24" spans="1:31" x14ac:dyDescent="0.35">
      <c r="A24" s="10">
        <f t="shared" si="1"/>
        <v>19</v>
      </c>
      <c r="B24" s="62" t="s">
        <v>69</v>
      </c>
      <c r="C24" s="37" t="s">
        <v>174</v>
      </c>
      <c r="D24" s="20"/>
      <c r="E24" s="18"/>
      <c r="F24" s="18"/>
      <c r="G24" s="18">
        <v>22</v>
      </c>
      <c r="H24" s="18">
        <v>14</v>
      </c>
      <c r="I24" s="31">
        <v>23</v>
      </c>
      <c r="J24" s="31"/>
      <c r="K24" s="31"/>
      <c r="L24" s="18"/>
      <c r="M24" s="18">
        <v>2</v>
      </c>
      <c r="N24" s="43">
        <v>22</v>
      </c>
      <c r="O24" s="18">
        <v>12</v>
      </c>
      <c r="P24" s="18"/>
      <c r="Q24" s="19"/>
      <c r="R24" s="54">
        <f t="shared" si="0"/>
        <v>95</v>
      </c>
      <c r="U24" s="84"/>
      <c r="V24" s="84"/>
      <c r="W24" s="81"/>
      <c r="X24" s="81"/>
      <c r="Y24" s="81"/>
      <c r="Z24" s="81"/>
      <c r="AA24" s="83"/>
      <c r="AB24" s="81"/>
      <c r="AC24" s="81"/>
      <c r="AD24" s="81"/>
      <c r="AE24" s="82"/>
    </row>
    <row r="25" spans="1:31" x14ac:dyDescent="0.35">
      <c r="A25" s="10">
        <f t="shared" si="1"/>
        <v>20</v>
      </c>
      <c r="B25" s="65" t="s">
        <v>91</v>
      </c>
      <c r="C25" s="38" t="s">
        <v>90</v>
      </c>
      <c r="D25" s="20">
        <v>11</v>
      </c>
      <c r="E25" s="18">
        <v>26</v>
      </c>
      <c r="F25" s="18">
        <v>4</v>
      </c>
      <c r="G25" s="18">
        <v>15</v>
      </c>
      <c r="H25" s="18">
        <v>10</v>
      </c>
      <c r="I25" s="18">
        <v>16</v>
      </c>
      <c r="J25" s="18"/>
      <c r="K25" s="18"/>
      <c r="L25" s="18"/>
      <c r="M25" s="18"/>
      <c r="N25" s="18"/>
      <c r="O25" s="18">
        <v>9</v>
      </c>
      <c r="P25" s="18"/>
      <c r="Q25" s="19"/>
      <c r="R25" s="54">
        <f t="shared" si="0"/>
        <v>91</v>
      </c>
      <c r="U25" s="84"/>
      <c r="V25" s="84"/>
      <c r="W25" s="81"/>
      <c r="X25" s="81"/>
      <c r="Y25" s="81"/>
      <c r="Z25" s="81"/>
      <c r="AA25" s="12"/>
      <c r="AB25" s="81"/>
      <c r="AC25" s="81"/>
      <c r="AD25" s="81"/>
      <c r="AE25" s="82"/>
    </row>
    <row r="26" spans="1:31" ht="15.75" customHeight="1" x14ac:dyDescent="0.35">
      <c r="A26" s="10">
        <f t="shared" si="1"/>
        <v>21</v>
      </c>
      <c r="B26" s="63" t="s">
        <v>37</v>
      </c>
      <c r="C26" s="39" t="s">
        <v>152</v>
      </c>
      <c r="D26" s="20">
        <v>8</v>
      </c>
      <c r="E26" s="18"/>
      <c r="F26" s="18"/>
      <c r="G26" s="18"/>
      <c r="H26" s="18">
        <v>9</v>
      </c>
      <c r="I26" s="18"/>
      <c r="J26" s="18"/>
      <c r="K26" s="18"/>
      <c r="L26" s="18">
        <v>7</v>
      </c>
      <c r="M26" s="18">
        <v>27</v>
      </c>
      <c r="N26" s="43">
        <v>22</v>
      </c>
      <c r="O26" s="18">
        <v>19</v>
      </c>
      <c r="P26" s="18"/>
      <c r="Q26" s="19"/>
      <c r="R26" s="54">
        <f t="shared" si="0"/>
        <v>92</v>
      </c>
      <c r="U26" s="80"/>
      <c r="V26" s="80"/>
      <c r="W26" s="81"/>
      <c r="X26" s="81"/>
      <c r="Y26" s="81"/>
      <c r="Z26" s="81"/>
      <c r="AA26" s="12"/>
      <c r="AB26" s="81"/>
      <c r="AC26" s="81"/>
      <c r="AD26" s="81"/>
      <c r="AE26" s="82"/>
    </row>
    <row r="27" spans="1:31" x14ac:dyDescent="0.35">
      <c r="A27" s="10">
        <f t="shared" si="1"/>
        <v>22</v>
      </c>
      <c r="B27" s="62" t="s">
        <v>29</v>
      </c>
      <c r="C27" s="37" t="s">
        <v>39</v>
      </c>
      <c r="D27" s="20">
        <v>14</v>
      </c>
      <c r="E27" s="18">
        <v>10</v>
      </c>
      <c r="F27" s="46">
        <v>23</v>
      </c>
      <c r="G27" s="18"/>
      <c r="H27" s="18"/>
      <c r="I27" s="18">
        <v>17</v>
      </c>
      <c r="J27" s="18"/>
      <c r="K27" s="18"/>
      <c r="L27" s="18"/>
      <c r="M27" s="18">
        <v>16</v>
      </c>
      <c r="N27" s="18">
        <v>10</v>
      </c>
      <c r="O27" s="18"/>
      <c r="P27" s="18"/>
      <c r="Q27" s="19"/>
      <c r="R27" s="54">
        <f t="shared" si="0"/>
        <v>90</v>
      </c>
      <c r="U27" s="84"/>
      <c r="V27" s="84"/>
      <c r="W27" s="81"/>
      <c r="X27" s="81"/>
      <c r="Y27" s="81"/>
      <c r="Z27" s="81"/>
      <c r="AA27" s="12"/>
      <c r="AB27" s="81"/>
      <c r="AC27" s="81"/>
      <c r="AD27" s="81"/>
      <c r="AE27" s="82"/>
    </row>
    <row r="28" spans="1:31" x14ac:dyDescent="0.35">
      <c r="A28" s="10">
        <f t="shared" si="1"/>
        <v>23</v>
      </c>
      <c r="B28" s="62" t="s">
        <v>96</v>
      </c>
      <c r="C28" s="37" t="s">
        <v>97</v>
      </c>
      <c r="D28" s="20">
        <v>14</v>
      </c>
      <c r="E28" s="18"/>
      <c r="F28" s="18">
        <v>7</v>
      </c>
      <c r="G28" s="18">
        <v>15</v>
      </c>
      <c r="H28" s="18">
        <v>9</v>
      </c>
      <c r="I28" s="18"/>
      <c r="J28" s="18">
        <v>8</v>
      </c>
      <c r="K28" s="46">
        <f>12+20</f>
        <v>32</v>
      </c>
      <c r="L28" s="18">
        <v>4</v>
      </c>
      <c r="M28" s="18"/>
      <c r="N28" s="18"/>
      <c r="O28" s="18"/>
      <c r="P28" s="18"/>
      <c r="Q28" s="19"/>
      <c r="R28" s="54">
        <f t="shared" si="0"/>
        <v>89</v>
      </c>
      <c r="U28" s="84"/>
      <c r="V28" s="84"/>
      <c r="W28" s="81"/>
      <c r="X28" s="81"/>
      <c r="Y28" s="81"/>
      <c r="Z28" s="81"/>
      <c r="AA28" s="12"/>
      <c r="AB28" s="81"/>
      <c r="AC28" s="81"/>
      <c r="AD28" s="81"/>
      <c r="AE28" s="82"/>
    </row>
    <row r="29" spans="1:31" x14ac:dyDescent="0.35">
      <c r="A29" s="10">
        <f t="shared" si="1"/>
        <v>24</v>
      </c>
      <c r="B29" s="62" t="s">
        <v>13</v>
      </c>
      <c r="C29" s="37" t="s">
        <v>73</v>
      </c>
      <c r="D29" s="20"/>
      <c r="E29" s="18">
        <v>27</v>
      </c>
      <c r="F29" s="18"/>
      <c r="G29" s="18">
        <v>42</v>
      </c>
      <c r="H29" s="18"/>
      <c r="I29" s="18">
        <v>4</v>
      </c>
      <c r="J29" s="18"/>
      <c r="K29" s="18">
        <v>8</v>
      </c>
      <c r="L29" s="18"/>
      <c r="M29" s="18">
        <v>6</v>
      </c>
      <c r="N29" s="18"/>
      <c r="O29" s="18"/>
      <c r="P29" s="18"/>
      <c r="Q29" s="19"/>
      <c r="R29" s="54">
        <f t="shared" si="0"/>
        <v>87</v>
      </c>
      <c r="U29" s="84"/>
      <c r="V29" s="84"/>
      <c r="W29" s="81"/>
      <c r="X29" s="81"/>
      <c r="Y29" s="81"/>
      <c r="Z29" s="81"/>
      <c r="AA29" s="12"/>
      <c r="AB29" s="81"/>
      <c r="AC29" s="81"/>
      <c r="AD29" s="81"/>
      <c r="AE29" s="82"/>
    </row>
    <row r="30" spans="1:31" x14ac:dyDescent="0.35">
      <c r="A30" s="10">
        <f t="shared" si="1"/>
        <v>25</v>
      </c>
      <c r="B30" s="62" t="s">
        <v>79</v>
      </c>
      <c r="C30" s="37" t="s">
        <v>80</v>
      </c>
      <c r="D30" s="20"/>
      <c r="E30" s="18"/>
      <c r="F30" s="18"/>
      <c r="G30" s="18"/>
      <c r="H30" s="18">
        <v>6</v>
      </c>
      <c r="I30" s="18">
        <v>8</v>
      </c>
      <c r="J30" s="18"/>
      <c r="K30" s="18"/>
      <c r="L30" s="18">
        <v>20</v>
      </c>
      <c r="M30" s="35">
        <v>36</v>
      </c>
      <c r="N30" s="18">
        <v>12</v>
      </c>
      <c r="O30" s="18">
        <v>5</v>
      </c>
      <c r="P30" s="18"/>
      <c r="Q30" s="19"/>
      <c r="R30" s="54">
        <f t="shared" si="0"/>
        <v>87</v>
      </c>
      <c r="U30" s="84"/>
      <c r="V30" s="84"/>
      <c r="W30" s="81"/>
      <c r="X30" s="81"/>
      <c r="Y30" s="81"/>
      <c r="Z30" s="81"/>
      <c r="AA30" s="83"/>
      <c r="AB30" s="81"/>
      <c r="AC30" s="81"/>
      <c r="AD30" s="81"/>
      <c r="AE30" s="82"/>
    </row>
    <row r="31" spans="1:31" x14ac:dyDescent="0.35">
      <c r="A31" s="10">
        <f t="shared" si="1"/>
        <v>26</v>
      </c>
      <c r="B31" s="62" t="s">
        <v>64</v>
      </c>
      <c r="C31" s="37" t="s">
        <v>65</v>
      </c>
      <c r="D31" s="20"/>
      <c r="E31" s="43">
        <v>33</v>
      </c>
      <c r="F31" s="18">
        <v>13</v>
      </c>
      <c r="G31" s="18">
        <v>18</v>
      </c>
      <c r="H31" s="18"/>
      <c r="I31" s="18"/>
      <c r="J31" s="18"/>
      <c r="K31" s="18"/>
      <c r="L31" s="18">
        <v>11</v>
      </c>
      <c r="M31" s="18"/>
      <c r="N31" s="18">
        <v>10</v>
      </c>
      <c r="O31" s="18"/>
      <c r="P31" s="18"/>
      <c r="Q31" s="19"/>
      <c r="R31" s="54">
        <f t="shared" si="0"/>
        <v>85</v>
      </c>
      <c r="U31" s="86"/>
      <c r="V31" s="86"/>
      <c r="W31" s="81"/>
      <c r="X31" s="81"/>
      <c r="Y31" s="81"/>
      <c r="Z31" s="81"/>
      <c r="AA31" s="83"/>
      <c r="AB31" s="81"/>
      <c r="AC31" s="81"/>
      <c r="AD31" s="81"/>
      <c r="AE31" s="82"/>
    </row>
    <row r="32" spans="1:31" x14ac:dyDescent="0.35">
      <c r="A32" s="10">
        <f t="shared" si="1"/>
        <v>27</v>
      </c>
      <c r="B32" s="63" t="s">
        <v>148</v>
      </c>
      <c r="C32" s="39" t="s">
        <v>149</v>
      </c>
      <c r="D32" s="20">
        <v>12</v>
      </c>
      <c r="E32" s="18">
        <v>23</v>
      </c>
      <c r="F32" s="18"/>
      <c r="G32" s="18">
        <v>15</v>
      </c>
      <c r="H32" s="18"/>
      <c r="I32" s="18"/>
      <c r="J32" s="18"/>
      <c r="K32" s="18"/>
      <c r="L32" s="18">
        <v>6</v>
      </c>
      <c r="M32" s="18">
        <v>8</v>
      </c>
      <c r="N32" s="18">
        <v>17</v>
      </c>
      <c r="O32" s="18">
        <v>6</v>
      </c>
      <c r="P32" s="18"/>
      <c r="Q32" s="19"/>
      <c r="R32" s="54">
        <f t="shared" si="0"/>
        <v>87</v>
      </c>
      <c r="U32" s="86"/>
      <c r="V32" s="86"/>
      <c r="W32" s="81"/>
      <c r="X32" s="81"/>
      <c r="Y32" s="81"/>
      <c r="Z32" s="81"/>
      <c r="AA32" s="12"/>
      <c r="AB32" s="81"/>
      <c r="AC32" s="81"/>
      <c r="AD32" s="81"/>
      <c r="AE32" s="82"/>
    </row>
    <row r="33" spans="1:31" x14ac:dyDescent="0.35">
      <c r="A33" s="10">
        <f t="shared" si="1"/>
        <v>28</v>
      </c>
      <c r="B33" s="62" t="s">
        <v>57</v>
      </c>
      <c r="C33" s="37" t="s">
        <v>60</v>
      </c>
      <c r="D33" s="20"/>
      <c r="E33" s="18"/>
      <c r="F33" s="18">
        <v>8</v>
      </c>
      <c r="G33" s="18">
        <v>13</v>
      </c>
      <c r="H33" s="18">
        <v>7</v>
      </c>
      <c r="I33" s="18"/>
      <c r="J33" s="18"/>
      <c r="K33" s="18">
        <v>15</v>
      </c>
      <c r="L33" s="18">
        <v>18</v>
      </c>
      <c r="M33" s="18"/>
      <c r="N33" s="18"/>
      <c r="O33" s="18">
        <v>20</v>
      </c>
      <c r="P33" s="18"/>
      <c r="Q33" s="19"/>
      <c r="R33" s="54">
        <f t="shared" si="0"/>
        <v>81</v>
      </c>
      <c r="U33" s="84"/>
      <c r="V33" s="84"/>
      <c r="W33" s="81"/>
      <c r="X33" s="81"/>
      <c r="Y33" s="81"/>
      <c r="Z33" s="81"/>
      <c r="AA33" s="83"/>
      <c r="AB33" s="81"/>
      <c r="AC33" s="81"/>
      <c r="AD33" s="81"/>
      <c r="AE33" s="82"/>
    </row>
    <row r="34" spans="1:31" ht="15" customHeight="1" x14ac:dyDescent="0.35">
      <c r="A34" s="10">
        <f t="shared" si="1"/>
        <v>29</v>
      </c>
      <c r="B34" s="62" t="s">
        <v>29</v>
      </c>
      <c r="C34" s="37" t="s">
        <v>105</v>
      </c>
      <c r="D34" s="20"/>
      <c r="E34" s="18">
        <v>22</v>
      </c>
      <c r="F34" s="18">
        <v>14</v>
      </c>
      <c r="G34" s="18"/>
      <c r="H34" s="18">
        <v>8</v>
      </c>
      <c r="I34" s="18"/>
      <c r="J34" s="18"/>
      <c r="K34" s="18">
        <f>8+8</f>
        <v>16</v>
      </c>
      <c r="L34" s="18">
        <v>8</v>
      </c>
      <c r="M34" s="18">
        <v>4</v>
      </c>
      <c r="N34" s="18">
        <v>6</v>
      </c>
      <c r="O34" s="18"/>
      <c r="P34" s="18"/>
      <c r="Q34" s="19"/>
      <c r="R34" s="54">
        <f t="shared" si="0"/>
        <v>78</v>
      </c>
      <c r="U34" s="86"/>
      <c r="V34" s="86"/>
      <c r="W34" s="81"/>
      <c r="X34" s="81"/>
      <c r="Y34" s="81"/>
      <c r="Z34" s="81"/>
      <c r="AA34" s="83"/>
      <c r="AB34" s="81"/>
      <c r="AC34" s="81"/>
      <c r="AD34" s="81"/>
      <c r="AE34" s="82"/>
    </row>
    <row r="35" spans="1:31" ht="15" customHeight="1" x14ac:dyDescent="0.35">
      <c r="A35" s="10">
        <f t="shared" si="1"/>
        <v>30</v>
      </c>
      <c r="B35" s="62" t="s">
        <v>92</v>
      </c>
      <c r="C35" s="37" t="s">
        <v>93</v>
      </c>
      <c r="D35" s="20"/>
      <c r="E35" s="18"/>
      <c r="F35" s="18"/>
      <c r="G35" s="18">
        <v>15</v>
      </c>
      <c r="H35" s="18">
        <v>9</v>
      </c>
      <c r="I35" s="18">
        <v>21</v>
      </c>
      <c r="J35" s="18"/>
      <c r="K35" s="18"/>
      <c r="L35" s="18">
        <v>16</v>
      </c>
      <c r="M35" s="18"/>
      <c r="N35" s="18">
        <v>16</v>
      </c>
      <c r="O35" s="18"/>
      <c r="P35" s="18"/>
      <c r="Q35" s="19"/>
      <c r="R35" s="54">
        <f t="shared" si="0"/>
        <v>77</v>
      </c>
      <c r="U35" s="84"/>
      <c r="V35" s="84"/>
      <c r="W35" s="81"/>
      <c r="X35" s="81"/>
      <c r="Y35" s="81"/>
      <c r="Z35" s="81"/>
      <c r="AA35" s="81"/>
      <c r="AB35" s="81"/>
      <c r="AC35" s="81"/>
      <c r="AD35" s="81"/>
      <c r="AE35" s="82"/>
    </row>
    <row r="36" spans="1:31" x14ac:dyDescent="0.35">
      <c r="A36" s="10">
        <f t="shared" si="1"/>
        <v>31</v>
      </c>
      <c r="B36" s="62" t="s">
        <v>45</v>
      </c>
      <c r="C36" s="37" t="s">
        <v>46</v>
      </c>
      <c r="D36" s="20"/>
      <c r="E36" s="18">
        <v>18</v>
      </c>
      <c r="F36" s="18"/>
      <c r="G36" s="18"/>
      <c r="H36" s="18"/>
      <c r="I36" s="18">
        <f>4+8.75</f>
        <v>12.75</v>
      </c>
      <c r="J36" s="18"/>
      <c r="K36" s="18"/>
      <c r="L36" s="47">
        <v>33</v>
      </c>
      <c r="M36" s="18">
        <v>8</v>
      </c>
      <c r="N36" s="18">
        <v>4</v>
      </c>
      <c r="O36" s="18"/>
      <c r="P36" s="18"/>
      <c r="Q36" s="19"/>
      <c r="R36" s="54">
        <f t="shared" si="0"/>
        <v>75.75</v>
      </c>
      <c r="U36" s="84"/>
      <c r="V36" s="84"/>
      <c r="W36" s="81"/>
      <c r="X36" s="81"/>
      <c r="Y36" s="81"/>
      <c r="Z36" s="81"/>
      <c r="AA36" s="81"/>
      <c r="AB36" s="81"/>
      <c r="AC36" s="81"/>
      <c r="AD36" s="81"/>
      <c r="AE36" s="82"/>
    </row>
    <row r="37" spans="1:31" x14ac:dyDescent="0.35">
      <c r="A37" s="10">
        <f t="shared" si="1"/>
        <v>32</v>
      </c>
      <c r="B37" s="62" t="s">
        <v>71</v>
      </c>
      <c r="C37" s="37" t="s">
        <v>72</v>
      </c>
      <c r="D37" s="20">
        <v>11</v>
      </c>
      <c r="E37" s="18">
        <v>18.75</v>
      </c>
      <c r="F37" s="18"/>
      <c r="G37" s="18"/>
      <c r="H37" s="18">
        <v>4</v>
      </c>
      <c r="I37" s="18"/>
      <c r="J37" s="18">
        <v>8</v>
      </c>
      <c r="K37" s="18"/>
      <c r="L37" s="18">
        <v>11</v>
      </c>
      <c r="M37" s="18"/>
      <c r="N37" s="18"/>
      <c r="O37" s="43">
        <v>23</v>
      </c>
      <c r="P37" s="18"/>
      <c r="Q37" s="19"/>
      <c r="R37" s="54">
        <f t="shared" si="0"/>
        <v>75.75</v>
      </c>
      <c r="U37" s="84"/>
      <c r="V37" s="84"/>
      <c r="W37" s="81"/>
      <c r="X37" s="81"/>
      <c r="Y37" s="81"/>
      <c r="Z37" s="81"/>
      <c r="AA37" s="12"/>
      <c r="AB37" s="81"/>
      <c r="AC37" s="81"/>
      <c r="AD37" s="81"/>
      <c r="AE37" s="82"/>
    </row>
    <row r="38" spans="1:31" x14ac:dyDescent="0.35">
      <c r="A38" s="10">
        <f t="shared" si="1"/>
        <v>33</v>
      </c>
      <c r="B38" s="62" t="s">
        <v>37</v>
      </c>
      <c r="C38" s="37" t="s">
        <v>117</v>
      </c>
      <c r="D38" s="20"/>
      <c r="E38" s="18"/>
      <c r="F38" s="18"/>
      <c r="G38" s="18">
        <v>8</v>
      </c>
      <c r="H38" s="18"/>
      <c r="I38" s="18">
        <v>6</v>
      </c>
      <c r="J38" s="18"/>
      <c r="K38" s="18">
        <v>20</v>
      </c>
      <c r="L38" s="18"/>
      <c r="M38" s="18">
        <v>18</v>
      </c>
      <c r="N38" s="18">
        <v>10</v>
      </c>
      <c r="O38" s="18">
        <v>12</v>
      </c>
      <c r="P38" s="18"/>
      <c r="Q38" s="19"/>
      <c r="R38" s="54">
        <f t="shared" ref="R38:R69" si="2">SUM(D38:Q38)</f>
        <v>74</v>
      </c>
      <c r="U38" s="84"/>
      <c r="V38" s="84"/>
      <c r="W38" s="81"/>
      <c r="X38" s="81"/>
      <c r="Y38" s="81"/>
      <c r="Z38" s="81"/>
      <c r="AA38" s="12"/>
      <c r="AB38" s="81"/>
      <c r="AC38" s="81"/>
      <c r="AD38" s="81"/>
      <c r="AE38" s="82"/>
    </row>
    <row r="39" spans="1:31" x14ac:dyDescent="0.35">
      <c r="A39" s="10">
        <f t="shared" ref="A39:A70" si="3">A38+1</f>
        <v>34</v>
      </c>
      <c r="B39" s="66" t="s">
        <v>128</v>
      </c>
      <c r="C39" s="40" t="s">
        <v>129</v>
      </c>
      <c r="D39" s="20">
        <v>4</v>
      </c>
      <c r="E39" s="18">
        <v>7</v>
      </c>
      <c r="F39" s="18"/>
      <c r="G39" s="18">
        <v>13</v>
      </c>
      <c r="H39" s="18">
        <v>4</v>
      </c>
      <c r="I39" s="18"/>
      <c r="J39" s="18"/>
      <c r="K39" s="18"/>
      <c r="L39" s="18">
        <v>18</v>
      </c>
      <c r="M39" s="18">
        <v>10</v>
      </c>
      <c r="N39" s="18">
        <v>12</v>
      </c>
      <c r="O39" s="18">
        <v>4</v>
      </c>
      <c r="P39" s="18"/>
      <c r="Q39" s="19"/>
      <c r="R39" s="54">
        <f t="shared" si="2"/>
        <v>72</v>
      </c>
      <c r="U39" s="84"/>
      <c r="V39" s="84"/>
      <c r="W39" s="81"/>
      <c r="X39" s="81"/>
      <c r="Y39" s="81"/>
      <c r="Z39" s="81"/>
      <c r="AA39" s="12"/>
      <c r="AB39" s="81"/>
      <c r="AC39" s="81"/>
      <c r="AD39" s="81"/>
      <c r="AE39" s="82"/>
    </row>
    <row r="40" spans="1:31" x14ac:dyDescent="0.35">
      <c r="A40" s="10">
        <f t="shared" si="3"/>
        <v>35</v>
      </c>
      <c r="B40" s="62" t="s">
        <v>18</v>
      </c>
      <c r="C40" s="37" t="s">
        <v>19</v>
      </c>
      <c r="D40" s="20"/>
      <c r="E40" s="18"/>
      <c r="F40" s="18">
        <v>10</v>
      </c>
      <c r="G40" s="18"/>
      <c r="H40" s="18">
        <v>13</v>
      </c>
      <c r="I40" s="18">
        <v>18</v>
      </c>
      <c r="J40" s="18">
        <v>10</v>
      </c>
      <c r="K40" s="18"/>
      <c r="L40" s="18"/>
      <c r="M40" s="18">
        <v>20</v>
      </c>
      <c r="N40" s="18"/>
      <c r="O40" s="18"/>
      <c r="P40" s="18"/>
      <c r="Q40" s="19"/>
      <c r="R40" s="54">
        <f t="shared" si="2"/>
        <v>71</v>
      </c>
      <c r="U40" s="84"/>
      <c r="V40" s="84"/>
      <c r="W40" s="85"/>
      <c r="X40" s="85"/>
      <c r="Y40" s="85"/>
      <c r="Z40" s="85"/>
      <c r="AA40" s="83"/>
      <c r="AB40" s="85"/>
      <c r="AC40" s="85"/>
      <c r="AD40" s="85"/>
      <c r="AE40" s="82"/>
    </row>
    <row r="41" spans="1:31" x14ac:dyDescent="0.35">
      <c r="A41" s="10">
        <f t="shared" si="3"/>
        <v>36</v>
      </c>
      <c r="B41" s="62" t="s">
        <v>47</v>
      </c>
      <c r="C41" s="37" t="s">
        <v>48</v>
      </c>
      <c r="D41" s="20">
        <v>10</v>
      </c>
      <c r="E41" s="18">
        <v>16</v>
      </c>
      <c r="F41" s="18"/>
      <c r="G41" s="18"/>
      <c r="H41" s="18">
        <v>8</v>
      </c>
      <c r="I41" s="18">
        <v>18</v>
      </c>
      <c r="J41" s="18">
        <v>12</v>
      </c>
      <c r="K41" s="18"/>
      <c r="L41" s="18">
        <v>6</v>
      </c>
      <c r="M41" s="18"/>
      <c r="N41" s="18"/>
      <c r="O41" s="18"/>
      <c r="P41" s="18"/>
      <c r="Q41" s="19"/>
      <c r="R41" s="54">
        <f t="shared" si="2"/>
        <v>70</v>
      </c>
      <c r="W41" s="81"/>
      <c r="X41" s="81"/>
      <c r="Y41" s="81"/>
      <c r="Z41" s="81"/>
      <c r="AA41" s="12"/>
      <c r="AB41" s="81"/>
      <c r="AC41" s="81"/>
      <c r="AD41" s="81"/>
      <c r="AE41" s="82"/>
    </row>
    <row r="42" spans="1:31" x14ac:dyDescent="0.35">
      <c r="A42" s="10">
        <f t="shared" si="3"/>
        <v>37</v>
      </c>
      <c r="B42" s="63" t="s">
        <v>151</v>
      </c>
      <c r="C42" s="39" t="s">
        <v>170</v>
      </c>
      <c r="D42" s="20">
        <v>7</v>
      </c>
      <c r="E42" s="18">
        <v>5</v>
      </c>
      <c r="F42" s="18"/>
      <c r="G42" s="18">
        <v>7</v>
      </c>
      <c r="H42" s="18">
        <f>19+10</f>
        <v>29</v>
      </c>
      <c r="I42" s="18">
        <v>8</v>
      </c>
      <c r="J42" s="18"/>
      <c r="K42" s="18"/>
      <c r="L42" s="18">
        <v>8</v>
      </c>
      <c r="M42" s="18">
        <v>6</v>
      </c>
      <c r="N42" s="18"/>
      <c r="O42" s="18"/>
      <c r="P42" s="18"/>
      <c r="Q42" s="19"/>
      <c r="R42" s="54">
        <f t="shared" si="2"/>
        <v>70</v>
      </c>
      <c r="W42" s="81"/>
      <c r="X42" s="81"/>
      <c r="Y42" s="81"/>
      <c r="Z42" s="81"/>
      <c r="AA42" s="83"/>
      <c r="AB42" s="81"/>
      <c r="AC42" s="81"/>
      <c r="AD42" s="81"/>
      <c r="AE42" s="82"/>
    </row>
    <row r="43" spans="1:31" x14ac:dyDescent="0.35">
      <c r="A43" s="10">
        <f t="shared" si="3"/>
        <v>38</v>
      </c>
      <c r="B43" s="62" t="s">
        <v>123</v>
      </c>
      <c r="C43" s="37" t="s">
        <v>157</v>
      </c>
      <c r="D43" s="20"/>
      <c r="E43" s="18">
        <v>24</v>
      </c>
      <c r="F43" s="18"/>
      <c r="G43" s="18">
        <v>10</v>
      </c>
      <c r="H43" s="18">
        <v>27</v>
      </c>
      <c r="I43" s="18"/>
      <c r="J43" s="18"/>
      <c r="K43" s="18">
        <v>8</v>
      </c>
      <c r="L43" s="18"/>
      <c r="M43" s="18"/>
      <c r="N43" s="18"/>
      <c r="O43" s="18"/>
      <c r="P43" s="18"/>
      <c r="Q43" s="19"/>
      <c r="R43" s="54">
        <f t="shared" si="2"/>
        <v>69</v>
      </c>
      <c r="U43" s="84"/>
      <c r="V43" s="84"/>
      <c r="W43" s="81"/>
      <c r="X43" s="81"/>
      <c r="Y43" s="81"/>
      <c r="Z43" s="81"/>
      <c r="AA43" s="83"/>
      <c r="AB43" s="81"/>
      <c r="AC43" s="81"/>
      <c r="AD43" s="81"/>
      <c r="AE43" s="82"/>
    </row>
    <row r="44" spans="1:31" x14ac:dyDescent="0.35">
      <c r="A44" s="10">
        <f t="shared" si="3"/>
        <v>39</v>
      </c>
      <c r="B44" s="62" t="s">
        <v>16</v>
      </c>
      <c r="C44" s="37" t="s">
        <v>17</v>
      </c>
      <c r="D44" s="20">
        <v>5</v>
      </c>
      <c r="E44" s="18"/>
      <c r="F44" s="18"/>
      <c r="G44" s="18">
        <v>35</v>
      </c>
      <c r="H44" s="18">
        <v>6</v>
      </c>
      <c r="I44" s="18">
        <v>13</v>
      </c>
      <c r="J44" s="18"/>
      <c r="K44" s="18"/>
      <c r="L44" s="18">
        <v>5</v>
      </c>
      <c r="M44" s="18">
        <v>4</v>
      </c>
      <c r="N44" s="18"/>
      <c r="O44" s="18"/>
      <c r="P44" s="18"/>
      <c r="Q44" s="19"/>
      <c r="R44" s="54">
        <f t="shared" si="2"/>
        <v>68</v>
      </c>
      <c r="U44" s="84"/>
      <c r="V44" s="84"/>
      <c r="W44" s="81"/>
      <c r="X44" s="81"/>
      <c r="Y44" s="81"/>
      <c r="Z44" s="81"/>
      <c r="AA44" s="12"/>
      <c r="AB44" s="81"/>
      <c r="AC44" s="81"/>
      <c r="AD44" s="81"/>
      <c r="AE44" s="82"/>
    </row>
    <row r="45" spans="1:31" x14ac:dyDescent="0.35">
      <c r="A45" s="10">
        <f t="shared" si="3"/>
        <v>40</v>
      </c>
      <c r="B45" s="62" t="s">
        <v>27</v>
      </c>
      <c r="C45" s="37" t="s">
        <v>95</v>
      </c>
      <c r="D45" s="20">
        <v>17</v>
      </c>
      <c r="E45" s="18"/>
      <c r="F45" s="18"/>
      <c r="G45" s="18"/>
      <c r="H45" s="18">
        <v>25</v>
      </c>
      <c r="I45" s="18"/>
      <c r="J45" s="18">
        <v>12</v>
      </c>
      <c r="K45" s="18"/>
      <c r="L45" s="18"/>
      <c r="M45" s="18"/>
      <c r="N45" s="18"/>
      <c r="O45" s="18">
        <v>14</v>
      </c>
      <c r="P45" s="18"/>
      <c r="Q45" s="19"/>
      <c r="R45" s="54">
        <f t="shared" si="2"/>
        <v>68</v>
      </c>
      <c r="U45" s="80"/>
      <c r="V45" s="80"/>
      <c r="W45" s="81"/>
      <c r="X45" s="81"/>
      <c r="Y45" s="81"/>
      <c r="Z45" s="81"/>
      <c r="AA45" s="12"/>
      <c r="AB45" s="81"/>
      <c r="AC45" s="81"/>
      <c r="AD45" s="81"/>
      <c r="AE45" s="82"/>
    </row>
    <row r="46" spans="1:31" x14ac:dyDescent="0.35">
      <c r="A46" s="10">
        <f t="shared" si="3"/>
        <v>41</v>
      </c>
      <c r="B46" s="62" t="s">
        <v>64</v>
      </c>
      <c r="C46" s="37" t="s">
        <v>120</v>
      </c>
      <c r="D46" s="20"/>
      <c r="E46" s="18"/>
      <c r="F46" s="18">
        <v>9</v>
      </c>
      <c r="G46" s="18"/>
      <c r="H46" s="18"/>
      <c r="I46" s="18"/>
      <c r="J46" s="18"/>
      <c r="K46" s="18"/>
      <c r="L46" s="46">
        <v>34</v>
      </c>
      <c r="M46" s="18">
        <f>14+9.75</f>
        <v>23.75</v>
      </c>
      <c r="N46" s="18"/>
      <c r="O46" s="18"/>
      <c r="P46" s="18"/>
      <c r="Q46" s="19"/>
      <c r="R46" s="54">
        <f t="shared" si="2"/>
        <v>66.75</v>
      </c>
      <c r="U46" s="84"/>
      <c r="V46" s="84"/>
      <c r="W46" s="81"/>
      <c r="X46" s="81"/>
      <c r="Y46" s="81"/>
      <c r="Z46" s="81"/>
      <c r="AA46" s="12"/>
      <c r="AB46" s="81"/>
      <c r="AC46" s="81"/>
      <c r="AD46" s="81"/>
      <c r="AE46" s="82"/>
    </row>
    <row r="47" spans="1:31" ht="15" customHeight="1" x14ac:dyDescent="0.35">
      <c r="A47" s="10">
        <f t="shared" si="3"/>
        <v>42</v>
      </c>
      <c r="B47" s="62" t="s">
        <v>74</v>
      </c>
      <c r="C47" s="37" t="s">
        <v>75</v>
      </c>
      <c r="D47" s="20">
        <v>11</v>
      </c>
      <c r="E47" s="18">
        <v>29</v>
      </c>
      <c r="F47" s="18"/>
      <c r="G47" s="18">
        <v>10</v>
      </c>
      <c r="H47" s="18">
        <v>9</v>
      </c>
      <c r="I47" s="18"/>
      <c r="J47" s="18"/>
      <c r="K47" s="18"/>
      <c r="L47" s="18">
        <v>7</v>
      </c>
      <c r="M47" s="18"/>
      <c r="N47" s="18"/>
      <c r="O47" s="18"/>
      <c r="P47" s="18"/>
      <c r="Q47" s="19"/>
      <c r="R47" s="54">
        <f t="shared" si="2"/>
        <v>66</v>
      </c>
      <c r="U47" s="84"/>
      <c r="V47" s="84"/>
      <c r="W47" s="81"/>
      <c r="X47" s="81"/>
      <c r="Y47" s="81"/>
      <c r="Z47" s="81"/>
      <c r="AA47" s="12"/>
      <c r="AB47" s="81"/>
      <c r="AC47" s="81"/>
      <c r="AD47" s="81"/>
      <c r="AE47" s="82"/>
    </row>
    <row r="48" spans="1:31" x14ac:dyDescent="0.35">
      <c r="A48" s="10">
        <f t="shared" si="3"/>
        <v>43</v>
      </c>
      <c r="B48" s="62" t="s">
        <v>103</v>
      </c>
      <c r="C48" s="37" t="s">
        <v>104</v>
      </c>
      <c r="D48" s="49">
        <v>40</v>
      </c>
      <c r="E48" s="18">
        <v>22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53">
        <f t="shared" si="2"/>
        <v>62</v>
      </c>
      <c r="U48" s="84"/>
      <c r="V48" s="84"/>
      <c r="W48" s="81"/>
      <c r="X48" s="81"/>
      <c r="Y48" s="81"/>
      <c r="Z48" s="81"/>
      <c r="AA48" s="12"/>
      <c r="AB48" s="81"/>
      <c r="AC48" s="81"/>
      <c r="AD48" s="81"/>
      <c r="AE48" s="82"/>
    </row>
    <row r="49" spans="1:31" x14ac:dyDescent="0.35">
      <c r="A49" s="10">
        <f t="shared" si="3"/>
        <v>44</v>
      </c>
      <c r="B49" s="62" t="s">
        <v>35</v>
      </c>
      <c r="C49" s="37" t="s">
        <v>36</v>
      </c>
      <c r="D49" s="20"/>
      <c r="E49" s="18">
        <v>20.75</v>
      </c>
      <c r="F49" s="18"/>
      <c r="G49" s="18"/>
      <c r="H49" s="18">
        <v>7</v>
      </c>
      <c r="I49" s="18">
        <v>7</v>
      </c>
      <c r="J49" s="18">
        <v>10</v>
      </c>
      <c r="K49" s="18"/>
      <c r="L49" s="18">
        <v>16</v>
      </c>
      <c r="M49" s="18"/>
      <c r="N49" s="18"/>
      <c r="O49" s="18"/>
      <c r="P49" s="18"/>
      <c r="Q49" s="19"/>
      <c r="R49" s="54">
        <f t="shared" si="2"/>
        <v>60.75</v>
      </c>
      <c r="U49" s="84"/>
      <c r="V49" s="84"/>
      <c r="W49" s="81"/>
      <c r="X49" s="81"/>
      <c r="Y49" s="81"/>
      <c r="Z49" s="81"/>
      <c r="AA49" s="83"/>
      <c r="AB49" s="81"/>
      <c r="AC49" s="81"/>
      <c r="AD49" s="81"/>
      <c r="AE49" s="82"/>
    </row>
    <row r="50" spans="1:31" x14ac:dyDescent="0.35">
      <c r="A50" s="10">
        <f t="shared" si="3"/>
        <v>45</v>
      </c>
      <c r="B50" s="62" t="s">
        <v>108</v>
      </c>
      <c r="C50" s="37" t="s">
        <v>109</v>
      </c>
      <c r="D50" s="20">
        <v>7</v>
      </c>
      <c r="E50" s="18"/>
      <c r="F50" s="18">
        <v>4</v>
      </c>
      <c r="G50" s="18"/>
      <c r="H50" s="18">
        <v>12</v>
      </c>
      <c r="I50" s="18">
        <v>5</v>
      </c>
      <c r="J50" s="18"/>
      <c r="K50" s="18"/>
      <c r="L50" s="18">
        <v>4</v>
      </c>
      <c r="M50" s="18">
        <v>4</v>
      </c>
      <c r="N50" s="18"/>
      <c r="O50" s="79">
        <v>22</v>
      </c>
      <c r="P50" s="18"/>
      <c r="Q50" s="19"/>
      <c r="R50" s="54">
        <f t="shared" si="2"/>
        <v>58</v>
      </c>
      <c r="U50" s="86"/>
      <c r="V50" s="86"/>
      <c r="W50" s="81"/>
      <c r="X50" s="81"/>
      <c r="Y50" s="81"/>
      <c r="Z50" s="81"/>
      <c r="AA50" s="83"/>
      <c r="AB50" s="81"/>
      <c r="AC50" s="81"/>
      <c r="AD50" s="81"/>
      <c r="AE50" s="82"/>
    </row>
    <row r="51" spans="1:31" ht="15" customHeight="1" x14ac:dyDescent="0.35">
      <c r="A51" s="10">
        <f t="shared" si="3"/>
        <v>46</v>
      </c>
      <c r="B51" s="62" t="s">
        <v>196</v>
      </c>
      <c r="C51" s="37" t="s">
        <v>197</v>
      </c>
      <c r="D51" s="20"/>
      <c r="E51" s="18"/>
      <c r="F51" s="18"/>
      <c r="G51" s="21"/>
      <c r="H51" s="18"/>
      <c r="I51" s="18"/>
      <c r="J51" s="18"/>
      <c r="K51" s="18">
        <v>8</v>
      </c>
      <c r="L51" s="18">
        <v>18</v>
      </c>
      <c r="M51" s="18">
        <v>20</v>
      </c>
      <c r="N51" s="18">
        <v>6</v>
      </c>
      <c r="O51" s="18">
        <v>4</v>
      </c>
      <c r="P51" s="18"/>
      <c r="Q51" s="19"/>
      <c r="R51" s="54">
        <f t="shared" si="2"/>
        <v>56</v>
      </c>
      <c r="U51" s="86"/>
      <c r="V51" s="86"/>
      <c r="W51" s="81"/>
      <c r="X51" s="81"/>
      <c r="Y51" s="81"/>
      <c r="Z51" s="81"/>
      <c r="AA51" s="12"/>
      <c r="AB51" s="81"/>
      <c r="AC51" s="81"/>
      <c r="AD51" s="81"/>
      <c r="AE51" s="82"/>
    </row>
    <row r="52" spans="1:31" x14ac:dyDescent="0.35">
      <c r="A52" s="10">
        <f t="shared" si="3"/>
        <v>47</v>
      </c>
      <c r="B52" s="62" t="s">
        <v>56</v>
      </c>
      <c r="C52" s="37" t="s">
        <v>169</v>
      </c>
      <c r="D52" s="20">
        <v>8</v>
      </c>
      <c r="E52" s="18">
        <v>11</v>
      </c>
      <c r="F52" s="18"/>
      <c r="G52" s="18"/>
      <c r="H52" s="18"/>
      <c r="I52" s="18">
        <v>4</v>
      </c>
      <c r="J52" s="18"/>
      <c r="K52" s="18"/>
      <c r="L52" s="18">
        <v>15</v>
      </c>
      <c r="M52" s="18">
        <v>9</v>
      </c>
      <c r="N52" s="18"/>
      <c r="O52" s="18">
        <v>8</v>
      </c>
      <c r="P52" s="18"/>
      <c r="Q52" s="19"/>
      <c r="R52" s="54">
        <f t="shared" si="2"/>
        <v>55</v>
      </c>
      <c r="U52" s="84"/>
      <c r="V52" s="84"/>
      <c r="W52" s="81"/>
      <c r="X52" s="81"/>
      <c r="Y52" s="81"/>
      <c r="Z52" s="81"/>
      <c r="AA52" s="83"/>
      <c r="AB52" s="81"/>
      <c r="AC52" s="81"/>
      <c r="AD52" s="81"/>
      <c r="AE52" s="82"/>
    </row>
    <row r="53" spans="1:31" x14ac:dyDescent="0.35">
      <c r="A53" s="10">
        <f t="shared" si="3"/>
        <v>48</v>
      </c>
      <c r="B53" s="64" t="s">
        <v>123</v>
      </c>
      <c r="C53" s="41" t="s">
        <v>124</v>
      </c>
      <c r="D53" s="20"/>
      <c r="E53" s="18"/>
      <c r="F53" s="18"/>
      <c r="G53" s="21"/>
      <c r="H53" s="18"/>
      <c r="I53" s="18"/>
      <c r="J53" s="18"/>
      <c r="K53" s="18"/>
      <c r="L53" s="18">
        <v>9</v>
      </c>
      <c r="M53" s="18">
        <v>16</v>
      </c>
      <c r="N53" s="18">
        <v>12</v>
      </c>
      <c r="O53" s="18">
        <v>18</v>
      </c>
      <c r="P53" s="18"/>
      <c r="Q53" s="19"/>
      <c r="R53" s="54">
        <f t="shared" si="2"/>
        <v>55</v>
      </c>
      <c r="U53" s="86"/>
      <c r="V53" s="86"/>
      <c r="W53" s="81"/>
      <c r="X53" s="81"/>
      <c r="Y53" s="81"/>
      <c r="Z53" s="81"/>
      <c r="AA53" s="83"/>
      <c r="AB53" s="81"/>
      <c r="AC53" s="81"/>
      <c r="AD53" s="81"/>
      <c r="AE53" s="82"/>
    </row>
    <row r="54" spans="1:31" x14ac:dyDescent="0.35">
      <c r="A54" s="10">
        <f t="shared" si="3"/>
        <v>49</v>
      </c>
      <c r="B54" s="62" t="s">
        <v>20</v>
      </c>
      <c r="C54" s="37" t="s">
        <v>21</v>
      </c>
      <c r="D54" s="20">
        <v>8</v>
      </c>
      <c r="E54" s="18"/>
      <c r="F54" s="18">
        <v>16</v>
      </c>
      <c r="G54" s="18">
        <v>4</v>
      </c>
      <c r="H54" s="18"/>
      <c r="I54" s="18"/>
      <c r="J54" s="18"/>
      <c r="K54" s="18"/>
      <c r="L54" s="35">
        <v>26</v>
      </c>
      <c r="M54" s="18"/>
      <c r="N54" s="18"/>
      <c r="O54" s="18"/>
      <c r="P54" s="18"/>
      <c r="Q54" s="19"/>
      <c r="R54" s="54">
        <f t="shared" si="2"/>
        <v>54</v>
      </c>
      <c r="W54" s="68"/>
      <c r="X54" s="68"/>
      <c r="Y54" s="69"/>
    </row>
    <row r="55" spans="1:31" x14ac:dyDescent="0.35">
      <c r="A55" s="10">
        <f t="shared" si="3"/>
        <v>50</v>
      </c>
      <c r="B55" s="62" t="s">
        <v>57</v>
      </c>
      <c r="C55" s="37" t="s">
        <v>88</v>
      </c>
      <c r="D55" s="20">
        <v>8</v>
      </c>
      <c r="E55" s="18"/>
      <c r="F55" s="18"/>
      <c r="G55" s="18">
        <v>17</v>
      </c>
      <c r="H55" s="18"/>
      <c r="I55" s="18"/>
      <c r="J55" s="18"/>
      <c r="K55" s="18"/>
      <c r="L55" s="18">
        <v>10</v>
      </c>
      <c r="M55" s="18">
        <v>8</v>
      </c>
      <c r="N55" s="18"/>
      <c r="O55" s="18">
        <v>11</v>
      </c>
      <c r="P55" s="18"/>
      <c r="Q55" s="19"/>
      <c r="R55" s="54">
        <f t="shared" si="2"/>
        <v>54</v>
      </c>
      <c r="W55" s="68"/>
      <c r="X55" s="68"/>
      <c r="Y55" s="69"/>
    </row>
    <row r="56" spans="1:31" x14ac:dyDescent="0.35">
      <c r="A56" s="10">
        <f t="shared" si="3"/>
        <v>51</v>
      </c>
      <c r="B56" s="62" t="s">
        <v>2</v>
      </c>
      <c r="C56" s="37" t="s">
        <v>3</v>
      </c>
      <c r="D56" s="20">
        <v>4</v>
      </c>
      <c r="E56" s="18"/>
      <c r="F56" s="18"/>
      <c r="G56" s="18"/>
      <c r="H56" s="18">
        <v>12</v>
      </c>
      <c r="I56" s="18"/>
      <c r="J56" s="18"/>
      <c r="K56" s="18">
        <v>12</v>
      </c>
      <c r="L56" s="18"/>
      <c r="M56" s="18">
        <v>14</v>
      </c>
      <c r="N56" s="18"/>
      <c r="O56" s="18">
        <v>11</v>
      </c>
      <c r="P56" s="18"/>
      <c r="Q56" s="19"/>
      <c r="R56" s="54">
        <f t="shared" si="2"/>
        <v>53</v>
      </c>
      <c r="W56" s="68"/>
      <c r="X56" s="68"/>
      <c r="Y56" s="69"/>
    </row>
    <row r="57" spans="1:31" x14ac:dyDescent="0.35">
      <c r="A57" s="10">
        <f t="shared" si="3"/>
        <v>52</v>
      </c>
      <c r="B57" s="62" t="s">
        <v>53</v>
      </c>
      <c r="C57" s="37" t="s">
        <v>54</v>
      </c>
      <c r="D57" s="20"/>
      <c r="E57" s="18"/>
      <c r="F57" s="18"/>
      <c r="G57" s="18">
        <v>31</v>
      </c>
      <c r="H57" s="18">
        <v>9</v>
      </c>
      <c r="I57" s="18">
        <v>13</v>
      </c>
      <c r="J57" s="18"/>
      <c r="K57" s="18"/>
      <c r="L57" s="18"/>
      <c r="M57" s="18"/>
      <c r="N57" s="18"/>
      <c r="O57" s="18"/>
      <c r="P57" s="18"/>
      <c r="Q57" s="19"/>
      <c r="R57" s="54">
        <f t="shared" si="2"/>
        <v>53</v>
      </c>
      <c r="W57" s="68"/>
      <c r="X57" s="68"/>
      <c r="Y57" s="69"/>
    </row>
    <row r="58" spans="1:31" x14ac:dyDescent="0.35">
      <c r="A58" s="10">
        <f t="shared" si="3"/>
        <v>53</v>
      </c>
      <c r="B58" s="62" t="s">
        <v>125</v>
      </c>
      <c r="C58" s="37" t="s">
        <v>184</v>
      </c>
      <c r="D58" s="20"/>
      <c r="E58" s="18"/>
      <c r="F58" s="21"/>
      <c r="G58" s="18"/>
      <c r="H58" s="18"/>
      <c r="I58" s="18">
        <v>4</v>
      </c>
      <c r="J58" s="18"/>
      <c r="K58" s="18"/>
      <c r="L58" s="18">
        <v>9</v>
      </c>
      <c r="M58" s="18">
        <v>4</v>
      </c>
      <c r="N58" s="18">
        <v>10</v>
      </c>
      <c r="O58" s="79">
        <v>22</v>
      </c>
      <c r="P58" s="18"/>
      <c r="Q58" s="19"/>
      <c r="R58" s="54">
        <f t="shared" si="2"/>
        <v>49</v>
      </c>
      <c r="W58" s="68"/>
      <c r="X58" s="68"/>
      <c r="Y58" s="69"/>
    </row>
    <row r="59" spans="1:31" x14ac:dyDescent="0.35">
      <c r="A59" s="10">
        <f t="shared" si="3"/>
        <v>54</v>
      </c>
      <c r="B59" s="62" t="s">
        <v>47</v>
      </c>
      <c r="C59" s="37" t="s">
        <v>114</v>
      </c>
      <c r="D59" s="20"/>
      <c r="E59" s="18"/>
      <c r="F59" s="18">
        <v>10</v>
      </c>
      <c r="G59" s="18"/>
      <c r="H59" s="18">
        <v>10</v>
      </c>
      <c r="I59" s="18"/>
      <c r="J59" s="47">
        <v>17</v>
      </c>
      <c r="K59" s="18"/>
      <c r="L59" s="18">
        <v>7</v>
      </c>
      <c r="M59" s="18"/>
      <c r="N59" s="18"/>
      <c r="O59" s="18"/>
      <c r="P59" s="18"/>
      <c r="Q59" s="19"/>
      <c r="R59" s="54">
        <f t="shared" si="2"/>
        <v>44</v>
      </c>
      <c r="W59" s="68"/>
      <c r="X59" s="68"/>
      <c r="Y59" s="69"/>
    </row>
    <row r="60" spans="1:31" x14ac:dyDescent="0.35">
      <c r="A60" s="10">
        <f t="shared" si="3"/>
        <v>55</v>
      </c>
      <c r="B60" s="62" t="s">
        <v>37</v>
      </c>
      <c r="C60" s="37" t="s">
        <v>38</v>
      </c>
      <c r="D60" s="20">
        <v>4</v>
      </c>
      <c r="E60" s="18"/>
      <c r="F60" s="18">
        <v>4</v>
      </c>
      <c r="G60" s="18">
        <v>20</v>
      </c>
      <c r="H60" s="18">
        <v>6</v>
      </c>
      <c r="I60" s="18"/>
      <c r="J60" s="18"/>
      <c r="K60" s="18"/>
      <c r="L60" s="18"/>
      <c r="M60" s="18">
        <v>8</v>
      </c>
      <c r="N60" s="18"/>
      <c r="O60" s="18"/>
      <c r="P60" s="18"/>
      <c r="Q60" s="19"/>
      <c r="R60" s="54">
        <f t="shared" si="2"/>
        <v>42</v>
      </c>
      <c r="W60" s="68"/>
      <c r="X60" s="68"/>
      <c r="Y60" s="69"/>
    </row>
    <row r="61" spans="1:31" x14ac:dyDescent="0.35">
      <c r="A61" s="10">
        <f t="shared" si="3"/>
        <v>56</v>
      </c>
      <c r="B61" s="62" t="s">
        <v>81</v>
      </c>
      <c r="C61" s="37" t="s">
        <v>82</v>
      </c>
      <c r="D61" s="20"/>
      <c r="E61" s="18"/>
      <c r="F61" s="18"/>
      <c r="G61" s="18">
        <v>8</v>
      </c>
      <c r="H61" s="18">
        <v>26</v>
      </c>
      <c r="I61" s="18"/>
      <c r="J61" s="18"/>
      <c r="K61" s="18"/>
      <c r="L61" s="18"/>
      <c r="M61" s="18"/>
      <c r="N61" s="18"/>
      <c r="O61" s="18">
        <v>8</v>
      </c>
      <c r="P61" s="18"/>
      <c r="Q61" s="19"/>
      <c r="R61" s="54">
        <f t="shared" si="2"/>
        <v>42</v>
      </c>
      <c r="W61" s="68"/>
      <c r="X61" s="68"/>
      <c r="Y61" s="69"/>
    </row>
    <row r="62" spans="1:31" x14ac:dyDescent="0.35">
      <c r="A62" s="10">
        <f t="shared" si="3"/>
        <v>57</v>
      </c>
      <c r="B62" s="62" t="s">
        <v>76</v>
      </c>
      <c r="C62" s="37" t="s">
        <v>77</v>
      </c>
      <c r="D62" s="20">
        <v>7</v>
      </c>
      <c r="E62" s="18"/>
      <c r="F62" s="18">
        <v>11</v>
      </c>
      <c r="G62" s="18">
        <v>18</v>
      </c>
      <c r="H62" s="18"/>
      <c r="I62" s="18"/>
      <c r="J62" s="18"/>
      <c r="K62" s="18"/>
      <c r="L62" s="18">
        <v>4</v>
      </c>
      <c r="M62" s="18"/>
      <c r="N62" s="18"/>
      <c r="O62" s="18"/>
      <c r="P62" s="18"/>
      <c r="Q62" s="19"/>
      <c r="R62" s="54">
        <f t="shared" si="2"/>
        <v>40</v>
      </c>
      <c r="W62" s="68"/>
      <c r="X62" s="68"/>
      <c r="Y62" s="69"/>
    </row>
    <row r="63" spans="1:31" ht="15" customHeight="1" x14ac:dyDescent="0.35">
      <c r="A63" s="10">
        <f t="shared" si="3"/>
        <v>58</v>
      </c>
      <c r="B63" s="66" t="s">
        <v>162</v>
      </c>
      <c r="C63" s="40" t="s">
        <v>132</v>
      </c>
      <c r="D63" s="20">
        <v>6</v>
      </c>
      <c r="E63" s="18">
        <v>7</v>
      </c>
      <c r="F63" s="18"/>
      <c r="G63" s="18"/>
      <c r="H63" s="18"/>
      <c r="I63" s="18"/>
      <c r="J63" s="18"/>
      <c r="K63" s="18">
        <v>8</v>
      </c>
      <c r="L63" s="18"/>
      <c r="M63" s="18">
        <v>2</v>
      </c>
      <c r="N63" s="18">
        <v>6</v>
      </c>
      <c r="O63" s="18">
        <v>11</v>
      </c>
      <c r="P63" s="18"/>
      <c r="Q63" s="19"/>
      <c r="R63" s="54">
        <f t="shared" si="2"/>
        <v>40</v>
      </c>
      <c r="W63" s="68"/>
      <c r="X63" s="68"/>
      <c r="Y63" s="69"/>
    </row>
    <row r="64" spans="1:31" ht="15" customHeight="1" x14ac:dyDescent="0.35">
      <c r="A64" s="10">
        <f t="shared" si="3"/>
        <v>59</v>
      </c>
      <c r="B64" s="62" t="s">
        <v>13</v>
      </c>
      <c r="C64" s="37" t="s">
        <v>14</v>
      </c>
      <c r="D64" s="20"/>
      <c r="E64" s="18"/>
      <c r="F64" s="46">
        <v>23</v>
      </c>
      <c r="G64" s="18">
        <v>8</v>
      </c>
      <c r="H64" s="18">
        <v>8</v>
      </c>
      <c r="I64" s="18"/>
      <c r="J64" s="18"/>
      <c r="K64" s="18"/>
      <c r="L64" s="18"/>
      <c r="M64" s="18"/>
      <c r="N64" s="18"/>
      <c r="O64" s="18"/>
      <c r="P64" s="18"/>
      <c r="Q64" s="19"/>
      <c r="R64" s="54">
        <f t="shared" si="2"/>
        <v>39</v>
      </c>
      <c r="W64" s="68"/>
      <c r="X64" s="68"/>
      <c r="Y64" s="69"/>
    </row>
    <row r="65" spans="1:31" x14ac:dyDescent="0.35">
      <c r="A65" s="10">
        <f t="shared" si="3"/>
        <v>60</v>
      </c>
      <c r="B65" s="66" t="s">
        <v>29</v>
      </c>
      <c r="C65" s="40" t="s">
        <v>133</v>
      </c>
      <c r="D65" s="20"/>
      <c r="E65" s="18"/>
      <c r="F65" s="18">
        <v>18</v>
      </c>
      <c r="G65" s="18"/>
      <c r="H65" s="18">
        <v>9</v>
      </c>
      <c r="I65" s="18">
        <v>8</v>
      </c>
      <c r="J65" s="18"/>
      <c r="K65" s="18"/>
      <c r="L65" s="18"/>
      <c r="M65" s="18"/>
      <c r="N65" s="18">
        <v>4</v>
      </c>
      <c r="O65" s="18"/>
      <c r="P65" s="18"/>
      <c r="Q65" s="19"/>
      <c r="R65" s="54">
        <f t="shared" si="2"/>
        <v>39</v>
      </c>
      <c r="W65" s="68"/>
      <c r="X65" s="68"/>
      <c r="Y65" s="69"/>
    </row>
    <row r="66" spans="1:31" x14ac:dyDescent="0.35">
      <c r="A66" s="10">
        <f t="shared" si="3"/>
        <v>61</v>
      </c>
      <c r="B66" s="62" t="s">
        <v>32</v>
      </c>
      <c r="C66" s="37" t="s">
        <v>78</v>
      </c>
      <c r="D66" s="20">
        <v>10</v>
      </c>
      <c r="E66" s="18"/>
      <c r="F66" s="18"/>
      <c r="G66" s="18"/>
      <c r="H66" s="18">
        <v>18</v>
      </c>
      <c r="I66" s="18"/>
      <c r="J66" s="18"/>
      <c r="K66" s="18"/>
      <c r="L66" s="18"/>
      <c r="M66" s="18">
        <v>10</v>
      </c>
      <c r="N66" s="18"/>
      <c r="O66" s="18"/>
      <c r="P66" s="18"/>
      <c r="Q66" s="19"/>
      <c r="R66" s="54">
        <f t="shared" si="2"/>
        <v>38</v>
      </c>
      <c r="W66" s="68"/>
      <c r="X66" s="68"/>
      <c r="Y66" s="69"/>
    </row>
    <row r="67" spans="1:31" x14ac:dyDescent="0.35">
      <c r="A67" s="10">
        <f t="shared" si="3"/>
        <v>62</v>
      </c>
      <c r="B67" s="62" t="s">
        <v>182</v>
      </c>
      <c r="C67" s="37" t="s">
        <v>183</v>
      </c>
      <c r="D67" s="20"/>
      <c r="E67" s="18"/>
      <c r="F67" s="18"/>
      <c r="G67" s="18"/>
      <c r="H67" s="18"/>
      <c r="I67" s="18">
        <v>12</v>
      </c>
      <c r="J67" s="18"/>
      <c r="K67" s="18"/>
      <c r="L67" s="18">
        <v>4</v>
      </c>
      <c r="M67" s="18">
        <v>2</v>
      </c>
      <c r="N67" s="18">
        <v>10</v>
      </c>
      <c r="O67" s="18">
        <v>8</v>
      </c>
      <c r="P67" s="18"/>
      <c r="Q67" s="19"/>
      <c r="R67" s="54">
        <f t="shared" si="2"/>
        <v>36</v>
      </c>
      <c r="W67" s="68"/>
      <c r="X67" s="68"/>
      <c r="Y67" s="69"/>
    </row>
    <row r="68" spans="1:31" x14ac:dyDescent="0.35">
      <c r="A68" s="10">
        <f t="shared" si="3"/>
        <v>63</v>
      </c>
      <c r="B68" s="66" t="s">
        <v>2</v>
      </c>
      <c r="C68" s="40" t="s">
        <v>134</v>
      </c>
      <c r="D68" s="20">
        <v>8</v>
      </c>
      <c r="E68" s="18">
        <v>8</v>
      </c>
      <c r="F68" s="18"/>
      <c r="G68" s="18"/>
      <c r="H68" s="18">
        <v>12</v>
      </c>
      <c r="I68" s="18">
        <v>8</v>
      </c>
      <c r="J68" s="18"/>
      <c r="K68" s="18"/>
      <c r="L68" s="18"/>
      <c r="M68" s="18"/>
      <c r="N68" s="18"/>
      <c r="O68" s="18"/>
      <c r="P68" s="18"/>
      <c r="Q68" s="19"/>
      <c r="R68" s="54">
        <f t="shared" si="2"/>
        <v>36</v>
      </c>
      <c r="W68" s="68"/>
      <c r="X68" s="68"/>
      <c r="Y68" s="69"/>
    </row>
    <row r="69" spans="1:31" x14ac:dyDescent="0.35">
      <c r="A69" s="10">
        <f t="shared" si="3"/>
        <v>64</v>
      </c>
      <c r="B69" s="62" t="s">
        <v>32</v>
      </c>
      <c r="C69" s="37" t="s">
        <v>33</v>
      </c>
      <c r="D69" s="20"/>
      <c r="E69" s="18">
        <v>4</v>
      </c>
      <c r="F69" s="18">
        <v>4</v>
      </c>
      <c r="G69" s="18">
        <v>9</v>
      </c>
      <c r="H69" s="18"/>
      <c r="I69" s="18"/>
      <c r="J69" s="47">
        <v>17</v>
      </c>
      <c r="K69" s="18"/>
      <c r="L69" s="18"/>
      <c r="M69" s="18"/>
      <c r="N69" s="18"/>
      <c r="O69" s="18"/>
      <c r="P69" s="18"/>
      <c r="Q69" s="19"/>
      <c r="R69" s="54">
        <f t="shared" si="2"/>
        <v>34</v>
      </c>
      <c r="W69" s="68"/>
      <c r="X69" s="68"/>
      <c r="Y69" s="69"/>
    </row>
    <row r="70" spans="1:31" x14ac:dyDescent="0.35">
      <c r="A70" s="10">
        <f t="shared" si="3"/>
        <v>65</v>
      </c>
      <c r="B70" s="62" t="s">
        <v>67</v>
      </c>
      <c r="C70" s="37" t="s">
        <v>68</v>
      </c>
      <c r="D70" s="20"/>
      <c r="E70" s="18"/>
      <c r="F70" s="18">
        <v>9</v>
      </c>
      <c r="G70" s="18">
        <v>18</v>
      </c>
      <c r="H70" s="18">
        <v>7</v>
      </c>
      <c r="I70" s="18"/>
      <c r="J70" s="18"/>
      <c r="K70" s="18"/>
      <c r="L70" s="18"/>
      <c r="M70" s="18"/>
      <c r="N70" s="18"/>
      <c r="O70" s="18"/>
      <c r="P70" s="18"/>
      <c r="Q70" s="19"/>
      <c r="R70" s="54">
        <f t="shared" ref="R70:R101" si="4">SUM(D70:Q70)</f>
        <v>34</v>
      </c>
      <c r="W70" s="68"/>
      <c r="X70" s="68"/>
      <c r="Y70" s="69"/>
    </row>
    <row r="71" spans="1:31" x14ac:dyDescent="0.35">
      <c r="A71" s="10">
        <f t="shared" ref="A71:A102" si="5">A70+1</f>
        <v>66</v>
      </c>
      <c r="B71" s="62" t="s">
        <v>49</v>
      </c>
      <c r="C71" s="37" t="s">
        <v>94</v>
      </c>
      <c r="D71" s="20">
        <v>7</v>
      </c>
      <c r="E71" s="18">
        <v>6</v>
      </c>
      <c r="F71" s="18"/>
      <c r="G71" s="18">
        <v>5</v>
      </c>
      <c r="H71" s="18"/>
      <c r="I71" s="18"/>
      <c r="J71" s="18"/>
      <c r="K71" s="18"/>
      <c r="L71" s="18">
        <v>4</v>
      </c>
      <c r="M71" s="18">
        <v>12</v>
      </c>
      <c r="N71" s="18"/>
      <c r="O71" s="18"/>
      <c r="P71" s="18"/>
      <c r="Q71" s="19"/>
      <c r="R71" s="54">
        <f t="shared" si="4"/>
        <v>34</v>
      </c>
      <c r="U71" s="80"/>
      <c r="V71" s="80"/>
      <c r="W71" s="81"/>
      <c r="X71" s="81"/>
      <c r="Y71" s="81"/>
      <c r="Z71" s="81"/>
      <c r="AA71" s="12"/>
      <c r="AB71" s="81"/>
      <c r="AC71" s="81"/>
      <c r="AD71" s="81"/>
      <c r="AE71" s="82"/>
    </row>
    <row r="72" spans="1:31" x14ac:dyDescent="0.35">
      <c r="A72" s="10">
        <f t="shared" si="5"/>
        <v>67</v>
      </c>
      <c r="B72" s="62" t="s">
        <v>4</v>
      </c>
      <c r="C72" s="37" t="s">
        <v>5</v>
      </c>
      <c r="D72" s="20">
        <v>10</v>
      </c>
      <c r="E72" s="18"/>
      <c r="F72" s="18"/>
      <c r="G72" s="18">
        <v>14</v>
      </c>
      <c r="H72" s="18"/>
      <c r="I72" s="18"/>
      <c r="J72" s="18"/>
      <c r="K72" s="18"/>
      <c r="L72" s="18"/>
      <c r="M72" s="18">
        <v>8</v>
      </c>
      <c r="N72" s="18"/>
      <c r="O72" s="18"/>
      <c r="P72" s="18"/>
      <c r="Q72" s="19"/>
      <c r="R72" s="54">
        <f t="shared" si="4"/>
        <v>32</v>
      </c>
      <c r="U72" s="80"/>
      <c r="V72" s="80"/>
      <c r="W72" s="81"/>
      <c r="X72" s="81"/>
      <c r="Y72" s="81"/>
      <c r="Z72" s="81"/>
      <c r="AA72" s="12"/>
      <c r="AB72" s="81"/>
      <c r="AC72" s="81"/>
      <c r="AD72" s="81"/>
      <c r="AE72" s="82"/>
    </row>
    <row r="73" spans="1:31" x14ac:dyDescent="0.35">
      <c r="A73" s="10">
        <f t="shared" si="5"/>
        <v>68</v>
      </c>
      <c r="B73" s="62" t="s">
        <v>2</v>
      </c>
      <c r="C73" s="37" t="s">
        <v>177</v>
      </c>
      <c r="D73" s="20"/>
      <c r="E73" s="18"/>
      <c r="F73" s="18"/>
      <c r="G73" s="18">
        <v>32</v>
      </c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54">
        <f t="shared" si="4"/>
        <v>32</v>
      </c>
      <c r="U73" s="80"/>
      <c r="V73" s="80"/>
      <c r="W73" s="85"/>
      <c r="X73" s="85"/>
      <c r="Y73" s="85"/>
      <c r="Z73" s="85"/>
      <c r="AA73" s="83"/>
      <c r="AB73" s="85"/>
      <c r="AC73" s="85"/>
      <c r="AD73" s="85"/>
      <c r="AE73" s="82"/>
    </row>
    <row r="74" spans="1:31" x14ac:dyDescent="0.35">
      <c r="A74" s="10">
        <f t="shared" si="5"/>
        <v>69</v>
      </c>
      <c r="B74" s="62" t="s">
        <v>69</v>
      </c>
      <c r="C74" s="37" t="s">
        <v>70</v>
      </c>
      <c r="D74" s="20">
        <v>10</v>
      </c>
      <c r="E74" s="18">
        <v>10</v>
      </c>
      <c r="F74" s="18"/>
      <c r="G74" s="18"/>
      <c r="H74" s="18"/>
      <c r="I74" s="18"/>
      <c r="J74" s="18"/>
      <c r="K74" s="18"/>
      <c r="L74" s="18">
        <v>11</v>
      </c>
      <c r="M74" s="18"/>
      <c r="N74" s="18"/>
      <c r="O74" s="35"/>
      <c r="P74" s="18"/>
      <c r="Q74" s="19"/>
      <c r="R74" s="54">
        <f t="shared" si="4"/>
        <v>31</v>
      </c>
      <c r="U74" s="1"/>
      <c r="V74" s="1"/>
      <c r="W74" s="81"/>
      <c r="X74" s="81"/>
      <c r="Y74" s="81"/>
      <c r="Z74" s="81"/>
      <c r="AA74" s="12"/>
      <c r="AB74" s="81"/>
      <c r="AC74" s="81"/>
      <c r="AD74" s="81"/>
      <c r="AE74" s="82"/>
    </row>
    <row r="75" spans="1:31" x14ac:dyDescent="0.35">
      <c r="A75" s="10">
        <f t="shared" si="5"/>
        <v>70</v>
      </c>
      <c r="B75" s="62" t="s">
        <v>51</v>
      </c>
      <c r="C75" s="37" t="s">
        <v>52</v>
      </c>
      <c r="D75" s="20"/>
      <c r="E75" s="18"/>
      <c r="F75" s="18">
        <v>11</v>
      </c>
      <c r="G75" s="18">
        <v>12</v>
      </c>
      <c r="H75" s="18"/>
      <c r="I75" s="18"/>
      <c r="J75" s="18"/>
      <c r="K75" s="18"/>
      <c r="L75" s="18">
        <v>6</v>
      </c>
      <c r="M75" s="18"/>
      <c r="N75" s="18"/>
      <c r="O75" s="18"/>
      <c r="P75" s="18"/>
      <c r="Q75" s="19"/>
      <c r="R75" s="54">
        <f t="shared" si="4"/>
        <v>29</v>
      </c>
      <c r="U75" s="1"/>
      <c r="V75" s="1"/>
      <c r="W75" s="81"/>
      <c r="X75" s="81"/>
      <c r="Y75" s="81"/>
      <c r="Z75" s="81"/>
      <c r="AA75" s="83"/>
      <c r="AB75" s="81"/>
      <c r="AC75" s="81"/>
      <c r="AD75" s="81"/>
      <c r="AE75" s="82"/>
    </row>
    <row r="76" spans="1:31" x14ac:dyDescent="0.35">
      <c r="A76" s="10">
        <f t="shared" si="5"/>
        <v>71</v>
      </c>
      <c r="B76" s="62" t="s">
        <v>150</v>
      </c>
      <c r="C76" s="37" t="s">
        <v>187</v>
      </c>
      <c r="D76" s="29"/>
      <c r="E76" s="18"/>
      <c r="F76" s="18"/>
      <c r="G76" s="18"/>
      <c r="H76" s="18"/>
      <c r="I76" s="18">
        <v>7</v>
      </c>
      <c r="J76" s="18"/>
      <c r="K76" s="18">
        <v>12</v>
      </c>
      <c r="L76" s="18">
        <v>10</v>
      </c>
      <c r="M76" s="18"/>
      <c r="N76" s="18"/>
      <c r="O76" s="18"/>
      <c r="P76" s="18"/>
      <c r="Q76" s="19"/>
      <c r="R76" s="54">
        <f t="shared" si="4"/>
        <v>29</v>
      </c>
      <c r="U76" s="80"/>
      <c r="V76" s="80"/>
      <c r="W76" s="81"/>
      <c r="X76" s="81"/>
      <c r="Y76" s="81"/>
      <c r="Z76" s="81"/>
      <c r="AA76" s="83"/>
      <c r="AB76" s="81"/>
      <c r="AC76" s="81"/>
      <c r="AD76" s="81"/>
      <c r="AE76" s="82"/>
    </row>
    <row r="77" spans="1:31" x14ac:dyDescent="0.35">
      <c r="A77" s="10">
        <f t="shared" si="5"/>
        <v>72</v>
      </c>
      <c r="B77" s="64" t="s">
        <v>198</v>
      </c>
      <c r="C77" s="41" t="s">
        <v>199</v>
      </c>
      <c r="D77" s="20"/>
      <c r="E77" s="18"/>
      <c r="F77" s="30"/>
      <c r="G77" s="18"/>
      <c r="H77" s="18"/>
      <c r="I77" s="18"/>
      <c r="J77" s="18"/>
      <c r="K77" s="18"/>
      <c r="L77" s="18">
        <v>14</v>
      </c>
      <c r="M77" s="18"/>
      <c r="N77" s="18"/>
      <c r="O77" s="18">
        <v>10</v>
      </c>
      <c r="P77" s="18"/>
      <c r="Q77" s="19"/>
      <c r="R77" s="54">
        <f t="shared" si="4"/>
        <v>24</v>
      </c>
      <c r="U77" s="80"/>
      <c r="V77" s="80"/>
      <c r="W77" s="81"/>
      <c r="X77" s="81"/>
      <c r="Y77" s="81"/>
      <c r="Z77" s="81"/>
      <c r="AA77" s="12"/>
      <c r="AB77" s="81"/>
      <c r="AC77" s="81"/>
      <c r="AD77" s="81"/>
      <c r="AE77" s="82"/>
    </row>
    <row r="78" spans="1:31" x14ac:dyDescent="0.35">
      <c r="A78" s="10">
        <f t="shared" si="5"/>
        <v>73</v>
      </c>
      <c r="B78" s="62" t="s">
        <v>22</v>
      </c>
      <c r="C78" s="37" t="s">
        <v>23</v>
      </c>
      <c r="D78" s="20"/>
      <c r="E78" s="18">
        <v>8</v>
      </c>
      <c r="F78" s="18"/>
      <c r="G78" s="18">
        <v>10</v>
      </c>
      <c r="H78" s="18"/>
      <c r="I78" s="18">
        <v>4</v>
      </c>
      <c r="J78" s="18"/>
      <c r="K78" s="18"/>
      <c r="L78" s="18">
        <v>4</v>
      </c>
      <c r="M78" s="18"/>
      <c r="N78" s="18"/>
      <c r="O78" s="18"/>
      <c r="P78" s="18"/>
      <c r="Q78" s="19"/>
      <c r="R78" s="54">
        <f t="shared" si="4"/>
        <v>26</v>
      </c>
      <c r="U78" s="80"/>
      <c r="V78" s="80"/>
      <c r="W78" s="81"/>
      <c r="X78" s="81"/>
      <c r="Y78" s="81"/>
      <c r="Z78" s="81"/>
      <c r="AA78" s="12"/>
      <c r="AB78" s="81"/>
      <c r="AC78" s="81"/>
      <c r="AD78" s="81"/>
      <c r="AE78" s="82"/>
    </row>
    <row r="79" spans="1:31" x14ac:dyDescent="0.35">
      <c r="A79" s="10">
        <f t="shared" si="5"/>
        <v>74</v>
      </c>
      <c r="B79" s="62" t="s">
        <v>62</v>
      </c>
      <c r="C79" s="37" t="s">
        <v>63</v>
      </c>
      <c r="D79" s="20"/>
      <c r="E79" s="18"/>
      <c r="F79" s="18"/>
      <c r="G79" s="18">
        <v>18</v>
      </c>
      <c r="H79" s="18"/>
      <c r="I79" s="18"/>
      <c r="J79" s="18"/>
      <c r="K79" s="18"/>
      <c r="L79" s="18">
        <v>8</v>
      </c>
      <c r="M79" s="18"/>
      <c r="N79" s="18"/>
      <c r="O79" s="18"/>
      <c r="P79" s="18"/>
      <c r="Q79" s="19"/>
      <c r="R79" s="54">
        <f t="shared" si="4"/>
        <v>26</v>
      </c>
      <c r="U79" s="80"/>
      <c r="V79" s="80"/>
      <c r="W79" s="81"/>
      <c r="X79" s="81"/>
      <c r="Y79" s="81"/>
      <c r="Z79" s="81"/>
      <c r="AA79" s="12"/>
      <c r="AB79" s="81"/>
      <c r="AC79" s="81"/>
      <c r="AD79" s="81"/>
      <c r="AE79" s="82"/>
    </row>
    <row r="80" spans="1:31" x14ac:dyDescent="0.35">
      <c r="A80" s="10">
        <f t="shared" si="5"/>
        <v>75</v>
      </c>
      <c r="B80" s="66" t="s">
        <v>29</v>
      </c>
      <c r="C80" s="37" t="s">
        <v>61</v>
      </c>
      <c r="D80" s="20"/>
      <c r="E80" s="18">
        <v>6</v>
      </c>
      <c r="F80" s="18"/>
      <c r="G80" s="18"/>
      <c r="H80" s="18"/>
      <c r="I80" s="18"/>
      <c r="J80" s="18"/>
      <c r="K80" s="18"/>
      <c r="L80" s="18"/>
      <c r="M80" s="18">
        <v>9</v>
      </c>
      <c r="N80" s="18">
        <v>10</v>
      </c>
      <c r="O80" s="18"/>
      <c r="P80" s="18"/>
      <c r="Q80" s="19"/>
      <c r="R80" s="54">
        <f t="shared" si="4"/>
        <v>25</v>
      </c>
      <c r="U80" s="80"/>
      <c r="V80" s="80"/>
      <c r="W80" s="81"/>
      <c r="X80" s="81"/>
      <c r="Y80" s="81"/>
      <c r="Z80" s="81"/>
      <c r="AA80" s="12"/>
      <c r="AB80" s="81"/>
      <c r="AC80" s="81"/>
      <c r="AD80" s="81"/>
      <c r="AE80" s="82"/>
    </row>
    <row r="81" spans="1:31" x14ac:dyDescent="0.35">
      <c r="A81" s="10">
        <f t="shared" si="5"/>
        <v>76</v>
      </c>
      <c r="B81" s="65" t="s">
        <v>89</v>
      </c>
      <c r="C81" s="38" t="s">
        <v>90</v>
      </c>
      <c r="D81" s="20">
        <v>4</v>
      </c>
      <c r="E81" s="18"/>
      <c r="F81" s="18">
        <f>9+6</f>
        <v>15</v>
      </c>
      <c r="G81" s="18"/>
      <c r="H81" s="18"/>
      <c r="I81" s="18"/>
      <c r="J81" s="18"/>
      <c r="K81" s="18"/>
      <c r="L81" s="18"/>
      <c r="M81" s="18">
        <v>4</v>
      </c>
      <c r="N81" s="18"/>
      <c r="O81" s="18"/>
      <c r="P81" s="18"/>
      <c r="Q81" s="19"/>
      <c r="R81" s="54">
        <f t="shared" si="4"/>
        <v>23</v>
      </c>
      <c r="U81" s="80"/>
      <c r="V81" s="80"/>
      <c r="W81" s="81"/>
      <c r="X81" s="81"/>
      <c r="Y81" s="81"/>
      <c r="Z81" s="81"/>
      <c r="AA81" s="12"/>
      <c r="AB81" s="81"/>
      <c r="AC81" s="81"/>
      <c r="AD81" s="81"/>
      <c r="AE81" s="82"/>
    </row>
    <row r="82" spans="1:31" x14ac:dyDescent="0.35">
      <c r="A82" s="10">
        <f t="shared" si="5"/>
        <v>77</v>
      </c>
      <c r="B82" s="62" t="s">
        <v>13</v>
      </c>
      <c r="C82" s="37" t="s">
        <v>44</v>
      </c>
      <c r="D82" s="20">
        <v>7</v>
      </c>
      <c r="E82" s="18">
        <v>4</v>
      </c>
      <c r="F82" s="18"/>
      <c r="G82" s="18">
        <v>7</v>
      </c>
      <c r="H82" s="18"/>
      <c r="I82" s="18">
        <v>4</v>
      </c>
      <c r="J82" s="18"/>
      <c r="K82" s="18"/>
      <c r="L82" s="18"/>
      <c r="M82" s="18"/>
      <c r="N82" s="18"/>
      <c r="O82" s="18"/>
      <c r="P82" s="18"/>
      <c r="Q82" s="19"/>
      <c r="R82" s="54">
        <f t="shared" si="4"/>
        <v>22</v>
      </c>
      <c r="U82" s="80"/>
      <c r="V82" s="80"/>
      <c r="W82" s="81"/>
      <c r="X82" s="81"/>
      <c r="Y82" s="81"/>
      <c r="Z82" s="81"/>
      <c r="AA82" s="83"/>
      <c r="AB82" s="81"/>
      <c r="AC82" s="81"/>
      <c r="AD82" s="81"/>
      <c r="AE82" s="82"/>
    </row>
    <row r="83" spans="1:31" x14ac:dyDescent="0.35">
      <c r="A83" s="10">
        <f t="shared" si="5"/>
        <v>78</v>
      </c>
      <c r="B83" s="62" t="s">
        <v>29</v>
      </c>
      <c r="C83" s="37" t="s">
        <v>175</v>
      </c>
      <c r="D83" s="20"/>
      <c r="E83" s="18"/>
      <c r="F83" s="18"/>
      <c r="G83" s="18">
        <v>22</v>
      </c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54">
        <f t="shared" si="4"/>
        <v>22</v>
      </c>
      <c r="U83" s="94"/>
      <c r="V83" s="94"/>
      <c r="W83" s="81"/>
      <c r="X83" s="81"/>
      <c r="Y83" s="81"/>
      <c r="Z83" s="81"/>
      <c r="AA83" s="83"/>
      <c r="AB83" s="81"/>
      <c r="AC83" s="81"/>
      <c r="AD83" s="81"/>
      <c r="AE83" s="82"/>
    </row>
    <row r="84" spans="1:31" x14ac:dyDescent="0.35">
      <c r="A84" s="10">
        <f t="shared" si="5"/>
        <v>79</v>
      </c>
      <c r="B84" s="62" t="s">
        <v>67</v>
      </c>
      <c r="C84" s="37" t="s">
        <v>161</v>
      </c>
      <c r="D84" s="20"/>
      <c r="E84" s="18">
        <v>8</v>
      </c>
      <c r="F84" s="18"/>
      <c r="G84" s="18"/>
      <c r="H84" s="18"/>
      <c r="I84" s="18"/>
      <c r="J84" s="18"/>
      <c r="K84" s="18"/>
      <c r="L84" s="18">
        <v>12</v>
      </c>
      <c r="M84" s="18"/>
      <c r="N84" s="18"/>
      <c r="O84" s="18"/>
      <c r="P84" s="18"/>
      <c r="Q84" s="19"/>
      <c r="R84" s="54">
        <f t="shared" si="4"/>
        <v>20</v>
      </c>
      <c r="U84" s="94"/>
      <c r="V84" s="94"/>
      <c r="W84" s="81"/>
      <c r="X84" s="81"/>
      <c r="Y84" s="81"/>
      <c r="Z84" s="81"/>
      <c r="AA84" s="12"/>
      <c r="AB84" s="81"/>
      <c r="AC84" s="81"/>
      <c r="AD84" s="81"/>
      <c r="AE84" s="82"/>
    </row>
    <row r="85" spans="1:31" x14ac:dyDescent="0.35">
      <c r="A85" s="10">
        <f t="shared" si="5"/>
        <v>80</v>
      </c>
      <c r="B85" s="62" t="s">
        <v>178</v>
      </c>
      <c r="C85" s="37" t="s">
        <v>7</v>
      </c>
      <c r="D85" s="20"/>
      <c r="E85" s="18"/>
      <c r="F85" s="18"/>
      <c r="G85" s="18"/>
      <c r="H85" s="18">
        <v>6</v>
      </c>
      <c r="I85" s="18">
        <v>13</v>
      </c>
      <c r="J85" s="18"/>
      <c r="K85" s="18"/>
      <c r="L85" s="18"/>
      <c r="M85" s="18"/>
      <c r="N85" s="18"/>
      <c r="O85" s="18"/>
      <c r="P85" s="18"/>
      <c r="Q85" s="19"/>
      <c r="R85" s="54">
        <f t="shared" si="4"/>
        <v>19</v>
      </c>
      <c r="U85" s="84"/>
      <c r="V85" s="84"/>
      <c r="W85" s="81"/>
      <c r="X85" s="81"/>
      <c r="Y85" s="81"/>
      <c r="Z85" s="81"/>
      <c r="AA85" s="83"/>
      <c r="AB85" s="81"/>
      <c r="AC85" s="81"/>
      <c r="AD85" s="81"/>
      <c r="AE85" s="82"/>
    </row>
    <row r="86" spans="1:31" x14ac:dyDescent="0.35">
      <c r="A86" s="10">
        <f t="shared" si="5"/>
        <v>81</v>
      </c>
      <c r="B86" s="62" t="s">
        <v>29</v>
      </c>
      <c r="C86" s="37" t="s">
        <v>98</v>
      </c>
      <c r="D86" s="20">
        <v>9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>
        <v>8</v>
      </c>
      <c r="P86" s="18"/>
      <c r="Q86" s="19"/>
      <c r="R86" s="54">
        <f t="shared" si="4"/>
        <v>17</v>
      </c>
      <c r="U86" s="86"/>
      <c r="V86" s="86"/>
      <c r="W86" s="81"/>
      <c r="X86" s="81"/>
      <c r="Y86" s="81"/>
      <c r="Z86" s="81"/>
      <c r="AA86" s="83"/>
      <c r="AB86" s="81"/>
      <c r="AC86" s="81"/>
      <c r="AD86" s="81"/>
      <c r="AE86" s="82"/>
    </row>
    <row r="87" spans="1:31" ht="15.75" customHeight="1" x14ac:dyDescent="0.35">
      <c r="A87" s="10">
        <f t="shared" si="5"/>
        <v>82</v>
      </c>
      <c r="B87" s="62" t="s">
        <v>123</v>
      </c>
      <c r="C87" s="37" t="s">
        <v>179</v>
      </c>
      <c r="D87" s="20"/>
      <c r="E87" s="18"/>
      <c r="F87" s="18"/>
      <c r="G87" s="18"/>
      <c r="H87" s="18">
        <v>16</v>
      </c>
      <c r="I87" s="18"/>
      <c r="J87" s="18"/>
      <c r="K87" s="18"/>
      <c r="L87" s="18"/>
      <c r="M87" s="18"/>
      <c r="N87" s="18"/>
      <c r="O87" s="18"/>
      <c r="P87" s="18"/>
      <c r="Q87" s="19"/>
      <c r="R87" s="54">
        <f t="shared" si="4"/>
        <v>16</v>
      </c>
    </row>
    <row r="88" spans="1:31" ht="15.75" customHeight="1" x14ac:dyDescent="0.35">
      <c r="A88" s="10">
        <f t="shared" si="5"/>
        <v>83</v>
      </c>
      <c r="B88" s="62" t="s">
        <v>64</v>
      </c>
      <c r="C88" s="37" t="s">
        <v>193</v>
      </c>
      <c r="D88" s="20"/>
      <c r="E88" s="18"/>
      <c r="F88" s="18"/>
      <c r="G88" s="18"/>
      <c r="H88" s="18"/>
      <c r="I88" s="31"/>
      <c r="J88" s="31"/>
      <c r="K88" s="35">
        <v>15</v>
      </c>
      <c r="L88" s="18"/>
      <c r="M88" s="18"/>
      <c r="N88" s="18"/>
      <c r="O88" s="18"/>
      <c r="P88" s="18"/>
      <c r="Q88" s="19"/>
      <c r="R88" s="54">
        <f t="shared" si="4"/>
        <v>15</v>
      </c>
    </row>
    <row r="89" spans="1:31" ht="15.75" customHeight="1" x14ac:dyDescent="0.35">
      <c r="A89" s="10">
        <f t="shared" si="5"/>
        <v>84</v>
      </c>
      <c r="B89" s="63" t="s">
        <v>202</v>
      </c>
      <c r="C89" s="39" t="s">
        <v>203</v>
      </c>
      <c r="D89" s="20"/>
      <c r="E89" s="18"/>
      <c r="F89" s="18"/>
      <c r="G89" s="18"/>
      <c r="H89" s="18"/>
      <c r="I89" s="18"/>
      <c r="J89" s="18"/>
      <c r="K89" s="18"/>
      <c r="L89" s="18"/>
      <c r="M89" s="18">
        <v>15</v>
      </c>
      <c r="N89" s="18"/>
      <c r="O89" s="18"/>
      <c r="P89" s="18"/>
      <c r="Q89" s="19"/>
      <c r="R89" s="54">
        <f t="shared" si="4"/>
        <v>15</v>
      </c>
    </row>
    <row r="90" spans="1:31" ht="15.75" customHeight="1" x14ac:dyDescent="0.35">
      <c r="A90" s="10">
        <f t="shared" si="5"/>
        <v>85</v>
      </c>
      <c r="B90" s="62" t="s">
        <v>24</v>
      </c>
      <c r="C90" s="37" t="s">
        <v>31</v>
      </c>
      <c r="D90" s="20">
        <v>14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9"/>
      <c r="R90" s="54">
        <f t="shared" si="4"/>
        <v>14</v>
      </c>
    </row>
    <row r="91" spans="1:31" ht="15.75" customHeight="1" x14ac:dyDescent="0.35">
      <c r="A91" s="10">
        <f t="shared" si="5"/>
        <v>86</v>
      </c>
      <c r="B91" s="62" t="s">
        <v>194</v>
      </c>
      <c r="C91" s="37" t="s">
        <v>195</v>
      </c>
      <c r="D91" s="20"/>
      <c r="E91" s="18"/>
      <c r="F91" s="18"/>
      <c r="G91" s="18"/>
      <c r="H91" s="18"/>
      <c r="I91" s="18"/>
      <c r="J91" s="18"/>
      <c r="K91" s="18">
        <v>12</v>
      </c>
      <c r="L91" s="18"/>
      <c r="M91" s="18"/>
      <c r="N91" s="18"/>
      <c r="O91" s="18"/>
      <c r="P91" s="18"/>
      <c r="Q91" s="19"/>
      <c r="R91" s="54">
        <f t="shared" si="4"/>
        <v>12</v>
      </c>
    </row>
    <row r="92" spans="1:31" ht="15.75" customHeight="1" x14ac:dyDescent="0.35">
      <c r="A92" s="10">
        <f t="shared" si="5"/>
        <v>87</v>
      </c>
      <c r="B92" s="64" t="s">
        <v>2</v>
      </c>
      <c r="C92" s="41" t="s">
        <v>34</v>
      </c>
      <c r="D92" s="20"/>
      <c r="E92" s="18"/>
      <c r="F92" s="18"/>
      <c r="G92" s="18"/>
      <c r="H92" s="18"/>
      <c r="I92" s="18"/>
      <c r="J92" s="18"/>
      <c r="K92" s="18"/>
      <c r="L92" s="18">
        <v>4</v>
      </c>
      <c r="M92" s="18"/>
      <c r="N92" s="18">
        <v>8</v>
      </c>
      <c r="O92" s="18"/>
      <c r="P92" s="18"/>
      <c r="Q92" s="19"/>
      <c r="R92" s="54">
        <f t="shared" si="4"/>
        <v>12</v>
      </c>
    </row>
    <row r="93" spans="1:31" ht="15.75" customHeight="1" x14ac:dyDescent="0.35">
      <c r="A93" s="10">
        <f t="shared" si="5"/>
        <v>88</v>
      </c>
      <c r="B93" s="62" t="s">
        <v>22</v>
      </c>
      <c r="C93" s="37" t="s">
        <v>118</v>
      </c>
      <c r="D93" s="20"/>
      <c r="E93" s="18">
        <v>12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54">
        <f t="shared" si="4"/>
        <v>12</v>
      </c>
    </row>
    <row r="94" spans="1:31" ht="15.75" customHeight="1" x14ac:dyDescent="0.35">
      <c r="A94" s="10">
        <f t="shared" si="5"/>
        <v>89</v>
      </c>
      <c r="B94" s="62" t="s">
        <v>29</v>
      </c>
      <c r="C94" s="37" t="s">
        <v>119</v>
      </c>
      <c r="D94" s="20"/>
      <c r="E94" s="18"/>
      <c r="F94" s="18"/>
      <c r="G94" s="18"/>
      <c r="H94" s="18"/>
      <c r="I94" s="18">
        <v>12</v>
      </c>
      <c r="J94" s="18"/>
      <c r="K94" s="18"/>
      <c r="L94" s="18"/>
      <c r="M94" s="18"/>
      <c r="N94" s="18"/>
      <c r="O94" s="18"/>
      <c r="P94" s="18"/>
      <c r="Q94" s="19"/>
      <c r="R94" s="54">
        <f t="shared" si="4"/>
        <v>12</v>
      </c>
      <c r="U94" s="68"/>
      <c r="V94" s="68"/>
      <c r="W94" s="69"/>
    </row>
    <row r="95" spans="1:31" ht="15.75" customHeight="1" x14ac:dyDescent="0.35">
      <c r="A95" s="10">
        <f t="shared" si="5"/>
        <v>90</v>
      </c>
      <c r="B95" s="62" t="s">
        <v>185</v>
      </c>
      <c r="C95" s="37" t="s">
        <v>186</v>
      </c>
      <c r="D95" s="20"/>
      <c r="E95" s="18"/>
      <c r="F95" s="18"/>
      <c r="G95" s="18"/>
      <c r="H95" s="18"/>
      <c r="I95" s="18">
        <v>10</v>
      </c>
      <c r="J95" s="18"/>
      <c r="K95" s="18"/>
      <c r="L95" s="18"/>
      <c r="M95" s="18"/>
      <c r="N95" s="18"/>
      <c r="O95" s="18"/>
      <c r="P95" s="18"/>
      <c r="Q95" s="19"/>
      <c r="R95" s="54">
        <f t="shared" si="4"/>
        <v>10</v>
      </c>
      <c r="U95" s="68"/>
      <c r="V95" s="68"/>
      <c r="W95" s="69"/>
    </row>
    <row r="96" spans="1:31" ht="15.75" customHeight="1" x14ac:dyDescent="0.35">
      <c r="A96" s="10">
        <f t="shared" si="5"/>
        <v>91</v>
      </c>
      <c r="B96" s="62" t="s">
        <v>81</v>
      </c>
      <c r="C96" s="37" t="s">
        <v>176</v>
      </c>
      <c r="D96" s="20"/>
      <c r="E96" s="18"/>
      <c r="F96" s="18"/>
      <c r="G96" s="18">
        <v>10</v>
      </c>
      <c r="H96" s="18"/>
      <c r="I96" s="18"/>
      <c r="J96" s="18"/>
      <c r="K96" s="18"/>
      <c r="L96" s="18"/>
      <c r="M96" s="18"/>
      <c r="N96" s="18"/>
      <c r="O96" s="18"/>
      <c r="P96" s="18"/>
      <c r="Q96" s="19"/>
      <c r="R96" s="54">
        <f t="shared" si="4"/>
        <v>10</v>
      </c>
      <c r="U96" s="68"/>
      <c r="V96" s="68"/>
      <c r="W96" s="69"/>
    </row>
    <row r="97" spans="1:23" ht="15.75" customHeight="1" x14ac:dyDescent="0.35">
      <c r="A97" s="10">
        <f t="shared" si="5"/>
        <v>92</v>
      </c>
      <c r="B97" s="63" t="s">
        <v>188</v>
      </c>
      <c r="C97" s="39" t="s">
        <v>189</v>
      </c>
      <c r="D97" s="20"/>
      <c r="E97" s="18"/>
      <c r="F97" s="18"/>
      <c r="G97" s="18"/>
      <c r="H97" s="18"/>
      <c r="I97" s="18">
        <v>10</v>
      </c>
      <c r="J97" s="18"/>
      <c r="K97" s="18"/>
      <c r="L97" s="18"/>
      <c r="M97" s="18"/>
      <c r="N97" s="18"/>
      <c r="O97" s="18"/>
      <c r="P97" s="18"/>
      <c r="Q97" s="19"/>
      <c r="R97" s="54">
        <f t="shared" si="4"/>
        <v>10</v>
      </c>
      <c r="U97" s="68"/>
      <c r="V97" s="68"/>
      <c r="W97" s="70"/>
    </row>
    <row r="98" spans="1:23" ht="15.75" customHeight="1" x14ac:dyDescent="0.35">
      <c r="A98" s="10">
        <f t="shared" si="5"/>
        <v>93</v>
      </c>
      <c r="B98" s="62" t="s">
        <v>49</v>
      </c>
      <c r="C98" s="37" t="s">
        <v>50</v>
      </c>
      <c r="D98" s="20"/>
      <c r="E98" s="18"/>
      <c r="F98" s="18"/>
      <c r="G98" s="18">
        <v>9</v>
      </c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54">
        <f t="shared" si="4"/>
        <v>9</v>
      </c>
      <c r="U98" s="68"/>
      <c r="V98" s="68"/>
      <c r="W98" s="69"/>
    </row>
    <row r="99" spans="1:23" ht="15.75" customHeight="1" x14ac:dyDescent="0.35">
      <c r="A99" s="10">
        <f t="shared" si="5"/>
        <v>94</v>
      </c>
      <c r="B99" s="62" t="s">
        <v>6</v>
      </c>
      <c r="C99" s="37" t="s">
        <v>87</v>
      </c>
      <c r="D99" s="20">
        <v>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54">
        <f t="shared" si="4"/>
        <v>9</v>
      </c>
      <c r="U99" s="68"/>
      <c r="V99" s="68"/>
      <c r="W99" s="69"/>
    </row>
    <row r="100" spans="1:23" ht="15.75" customHeight="1" x14ac:dyDescent="0.35">
      <c r="A100" s="10">
        <f t="shared" si="5"/>
        <v>95</v>
      </c>
      <c r="B100" s="62" t="s">
        <v>37</v>
      </c>
      <c r="C100" s="37" t="s">
        <v>40</v>
      </c>
      <c r="D100" s="20"/>
      <c r="E100" s="18"/>
      <c r="F100" s="30"/>
      <c r="G100" s="18"/>
      <c r="H100" s="18"/>
      <c r="I100" s="18"/>
      <c r="J100" s="18"/>
      <c r="K100" s="18">
        <v>8</v>
      </c>
      <c r="L100" s="18"/>
      <c r="M100" s="18"/>
      <c r="N100" s="18"/>
      <c r="O100" s="18"/>
      <c r="P100" s="18"/>
      <c r="Q100" s="19"/>
      <c r="R100" s="54">
        <f t="shared" si="4"/>
        <v>8</v>
      </c>
      <c r="U100" s="68"/>
      <c r="V100" s="68"/>
      <c r="W100" s="69"/>
    </row>
    <row r="101" spans="1:23" ht="15.75" customHeight="1" x14ac:dyDescent="0.35">
      <c r="A101" s="10">
        <f t="shared" si="5"/>
        <v>96</v>
      </c>
      <c r="B101" s="62" t="s">
        <v>181</v>
      </c>
      <c r="C101" s="37" t="s">
        <v>180</v>
      </c>
      <c r="D101" s="20"/>
      <c r="E101" s="18"/>
      <c r="F101" s="18"/>
      <c r="G101" s="18"/>
      <c r="H101" s="18">
        <v>4</v>
      </c>
      <c r="I101" s="18"/>
      <c r="J101" s="18"/>
      <c r="K101" s="18"/>
      <c r="L101" s="18">
        <v>4</v>
      </c>
      <c r="M101" s="18"/>
      <c r="N101" s="18"/>
      <c r="O101" s="18"/>
      <c r="P101" s="18"/>
      <c r="Q101" s="19"/>
      <c r="R101" s="54">
        <f t="shared" si="4"/>
        <v>8</v>
      </c>
    </row>
    <row r="102" spans="1:23" ht="15.75" customHeight="1" x14ac:dyDescent="0.35">
      <c r="A102" s="10">
        <f t="shared" si="5"/>
        <v>97</v>
      </c>
      <c r="B102" s="64" t="s">
        <v>200</v>
      </c>
      <c r="C102" s="41" t="s">
        <v>201</v>
      </c>
      <c r="D102" s="20"/>
      <c r="E102" s="18"/>
      <c r="F102" s="18"/>
      <c r="G102" s="21"/>
      <c r="H102" s="18"/>
      <c r="I102" s="18"/>
      <c r="J102" s="18"/>
      <c r="K102" s="18"/>
      <c r="L102" s="18">
        <v>7</v>
      </c>
      <c r="M102" s="18"/>
      <c r="N102" s="18"/>
      <c r="O102" s="18"/>
      <c r="P102" s="18"/>
      <c r="Q102" s="19"/>
      <c r="R102" s="54">
        <f t="shared" ref="R102:R103" si="6">SUM(D102:Q102)</f>
        <v>7</v>
      </c>
    </row>
    <row r="103" spans="1:23" ht="15.75" customHeight="1" x14ac:dyDescent="0.35">
      <c r="A103" s="10">
        <f t="shared" ref="A103:A109" si="7">A102+1</f>
        <v>98</v>
      </c>
      <c r="B103" s="62" t="s">
        <v>126</v>
      </c>
      <c r="C103" s="37" t="s">
        <v>127</v>
      </c>
      <c r="D103" s="20"/>
      <c r="E103" s="18"/>
      <c r="F103" s="18"/>
      <c r="G103" s="21"/>
      <c r="H103" s="18">
        <v>7</v>
      </c>
      <c r="I103" s="18"/>
      <c r="J103" s="18"/>
      <c r="K103" s="18"/>
      <c r="L103" s="18"/>
      <c r="M103" s="18"/>
      <c r="N103" s="18"/>
      <c r="O103" s="18"/>
      <c r="P103" s="18"/>
      <c r="Q103" s="19"/>
      <c r="R103" s="54">
        <f t="shared" si="6"/>
        <v>7</v>
      </c>
    </row>
    <row r="104" spans="1:23" ht="15.75" customHeight="1" x14ac:dyDescent="0.35">
      <c r="A104" s="10">
        <f t="shared" si="7"/>
        <v>99</v>
      </c>
      <c r="B104" s="63" t="s">
        <v>204</v>
      </c>
      <c r="C104" s="39" t="s">
        <v>205</v>
      </c>
      <c r="D104" s="72"/>
      <c r="E104" s="57"/>
      <c r="F104" s="57"/>
      <c r="G104" s="57"/>
      <c r="H104" s="57"/>
      <c r="I104" s="57"/>
      <c r="J104" s="57"/>
      <c r="K104" s="57"/>
      <c r="L104" s="57"/>
      <c r="M104" s="57"/>
      <c r="N104" s="57">
        <v>6</v>
      </c>
      <c r="O104" s="57"/>
      <c r="P104" s="57"/>
      <c r="Q104" s="73"/>
      <c r="R104" s="54">
        <f>SUM(N104:Q104)</f>
        <v>6</v>
      </c>
    </row>
    <row r="105" spans="1:23" ht="15.75" customHeight="1" x14ac:dyDescent="0.35">
      <c r="A105" s="10">
        <f t="shared" si="7"/>
        <v>100</v>
      </c>
      <c r="B105" s="63" t="s">
        <v>126</v>
      </c>
      <c r="C105" s="39" t="s">
        <v>61</v>
      </c>
      <c r="D105" s="20">
        <v>6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54">
        <f>SUM(D105:Q105)</f>
        <v>6</v>
      </c>
    </row>
    <row r="106" spans="1:23" ht="15.75" customHeight="1" x14ac:dyDescent="0.35">
      <c r="A106" s="10">
        <f t="shared" si="7"/>
        <v>101</v>
      </c>
      <c r="B106" s="63" t="s">
        <v>150</v>
      </c>
      <c r="C106" s="39" t="s">
        <v>171</v>
      </c>
      <c r="D106" s="20">
        <v>5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9"/>
      <c r="R106" s="54">
        <f>SUM(D106:Q106)</f>
        <v>5</v>
      </c>
    </row>
    <row r="107" spans="1:23" ht="15.75" customHeight="1" x14ac:dyDescent="0.35">
      <c r="A107" s="10">
        <f t="shared" si="7"/>
        <v>102</v>
      </c>
      <c r="B107" s="62" t="s">
        <v>29</v>
      </c>
      <c r="C107" s="37" t="s">
        <v>168</v>
      </c>
      <c r="D107" s="20"/>
      <c r="E107" s="18">
        <v>4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54">
        <f>SUM(D107:Q107)</f>
        <v>4</v>
      </c>
    </row>
    <row r="108" spans="1:23" ht="15.75" customHeight="1" x14ac:dyDescent="0.35">
      <c r="A108" s="10">
        <f t="shared" si="7"/>
        <v>103</v>
      </c>
      <c r="B108" s="66" t="s">
        <v>29</v>
      </c>
      <c r="C108" s="40" t="s">
        <v>206</v>
      </c>
      <c r="D108" s="20"/>
      <c r="E108" s="18"/>
      <c r="F108" s="18"/>
      <c r="G108" s="18"/>
      <c r="H108" s="18"/>
      <c r="I108" s="18"/>
      <c r="J108" s="18"/>
      <c r="K108" s="18"/>
      <c r="L108" s="18"/>
      <c r="M108" s="18"/>
      <c r="N108" s="18">
        <v>4</v>
      </c>
      <c r="O108" s="18"/>
      <c r="P108" s="18"/>
      <c r="Q108" s="19"/>
      <c r="R108" s="54">
        <f>SUM(N108:O108)</f>
        <v>4</v>
      </c>
    </row>
    <row r="109" spans="1:23" ht="15.75" customHeight="1" thickBot="1" x14ac:dyDescent="0.4">
      <c r="A109" s="11">
        <f t="shared" si="7"/>
        <v>104</v>
      </c>
      <c r="B109" s="71" t="s">
        <v>6</v>
      </c>
      <c r="C109" s="42" t="s">
        <v>26</v>
      </c>
      <c r="D109" s="33"/>
      <c r="E109" s="31"/>
      <c r="F109" s="18"/>
      <c r="G109" s="18"/>
      <c r="H109" s="30"/>
      <c r="I109" s="18">
        <v>2</v>
      </c>
      <c r="J109" s="18"/>
      <c r="K109" s="18"/>
      <c r="L109" s="18"/>
      <c r="M109" s="18"/>
      <c r="N109" s="18"/>
      <c r="O109" s="18"/>
      <c r="P109" s="18"/>
      <c r="Q109" s="19"/>
      <c r="R109" s="61">
        <f>SUM(D109:Q109)</f>
        <v>2</v>
      </c>
    </row>
    <row r="110" spans="1:23" ht="15.75" hidden="1" customHeight="1" x14ac:dyDescent="0.35">
      <c r="A110" s="67"/>
      <c r="B110" s="36" t="s">
        <v>6</v>
      </c>
      <c r="C110" s="32" t="s">
        <v>7</v>
      </c>
      <c r="D110" s="20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9"/>
      <c r="R110" s="60">
        <f t="shared" ref="R110:R124" si="8">SUM(D110:Q110)</f>
        <v>0</v>
      </c>
    </row>
    <row r="111" spans="1:23" ht="15.75" hidden="1" customHeight="1" x14ac:dyDescent="0.35">
      <c r="A111" s="10"/>
      <c r="B111" s="7" t="s">
        <v>8</v>
      </c>
      <c r="C111" s="4" t="s">
        <v>9</v>
      </c>
      <c r="D111" s="20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  <c r="R111" s="54">
        <f t="shared" si="8"/>
        <v>0</v>
      </c>
    </row>
    <row r="112" spans="1:23" ht="15.75" hidden="1" customHeight="1" x14ac:dyDescent="0.35">
      <c r="A112" s="10"/>
      <c r="B112" s="7" t="s">
        <v>2</v>
      </c>
      <c r="C112" s="4" t="s">
        <v>10</v>
      </c>
      <c r="D112" s="20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9"/>
      <c r="R112" s="54">
        <f t="shared" si="8"/>
        <v>0</v>
      </c>
    </row>
    <row r="113" spans="1:18" ht="15.75" hidden="1" customHeight="1" x14ac:dyDescent="0.35">
      <c r="A113" s="10"/>
      <c r="B113" s="8" t="s">
        <v>6</v>
      </c>
      <c r="C113" s="5" t="s">
        <v>26</v>
      </c>
      <c r="D113" s="20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9"/>
      <c r="R113" s="54">
        <f t="shared" si="8"/>
        <v>0</v>
      </c>
    </row>
    <row r="114" spans="1:18" ht="15.75" hidden="1" customHeight="1" x14ac:dyDescent="0.35">
      <c r="A114" s="10"/>
      <c r="B114" s="7" t="s">
        <v>29</v>
      </c>
      <c r="C114" s="4" t="s">
        <v>30</v>
      </c>
      <c r="D114" s="20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54">
        <f t="shared" si="8"/>
        <v>0</v>
      </c>
    </row>
    <row r="115" spans="1:18" ht="15.75" hidden="1" customHeight="1" x14ac:dyDescent="0.35">
      <c r="A115" s="10"/>
      <c r="B115" s="7" t="s">
        <v>2</v>
      </c>
      <c r="C115" s="4" t="s">
        <v>34</v>
      </c>
      <c r="D115" s="20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54">
        <f t="shared" si="8"/>
        <v>0</v>
      </c>
    </row>
    <row r="116" spans="1:18" ht="15.75" hidden="1" customHeight="1" x14ac:dyDescent="0.35">
      <c r="A116" s="10"/>
      <c r="B116" s="7" t="s">
        <v>37</v>
      </c>
      <c r="C116" s="4" t="s">
        <v>40</v>
      </c>
      <c r="D116" s="20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54">
        <f t="shared" si="8"/>
        <v>0</v>
      </c>
    </row>
    <row r="117" spans="1:18" ht="15.75" hidden="1" customHeight="1" x14ac:dyDescent="0.35">
      <c r="A117" s="10"/>
      <c r="B117" s="7" t="s">
        <v>55</v>
      </c>
      <c r="C117" s="4" t="s">
        <v>54</v>
      </c>
      <c r="D117" s="20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  <c r="R117" s="54">
        <f t="shared" si="8"/>
        <v>0</v>
      </c>
    </row>
    <row r="118" spans="1:18" ht="15.75" hidden="1" customHeight="1" x14ac:dyDescent="0.35">
      <c r="A118" s="10"/>
      <c r="B118" s="7" t="s">
        <v>79</v>
      </c>
      <c r="C118" s="4" t="s">
        <v>80</v>
      </c>
      <c r="D118" s="20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54">
        <f t="shared" si="8"/>
        <v>0</v>
      </c>
    </row>
    <row r="119" spans="1:18" ht="15.75" hidden="1" customHeight="1" x14ac:dyDescent="0.35">
      <c r="A119" s="10"/>
      <c r="B119" s="7" t="s">
        <v>83</v>
      </c>
      <c r="C119" s="4" t="s">
        <v>84</v>
      </c>
      <c r="D119" s="20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54">
        <f t="shared" si="8"/>
        <v>0</v>
      </c>
    </row>
    <row r="120" spans="1:18" ht="15.75" hidden="1" customHeight="1" x14ac:dyDescent="0.35">
      <c r="A120" s="10"/>
      <c r="B120" s="7" t="s">
        <v>101</v>
      </c>
      <c r="C120" s="4" t="s">
        <v>102</v>
      </c>
      <c r="D120" s="20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54">
        <f t="shared" si="8"/>
        <v>0</v>
      </c>
    </row>
    <row r="121" spans="1:18" ht="15.75" hidden="1" customHeight="1" x14ac:dyDescent="0.35">
      <c r="A121" s="10"/>
      <c r="B121" s="7" t="s">
        <v>112</v>
      </c>
      <c r="C121" s="4" t="s">
        <v>113</v>
      </c>
      <c r="D121" s="20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54">
        <f t="shared" si="8"/>
        <v>0</v>
      </c>
    </row>
    <row r="122" spans="1:18" ht="15.75" hidden="1" customHeight="1" x14ac:dyDescent="0.35">
      <c r="A122" s="10"/>
      <c r="B122" s="7" t="s">
        <v>115</v>
      </c>
      <c r="C122" s="4" t="s">
        <v>116</v>
      </c>
      <c r="D122" s="20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9"/>
      <c r="R122" s="54">
        <f t="shared" si="8"/>
        <v>0</v>
      </c>
    </row>
    <row r="123" spans="1:18" ht="15" hidden="1" customHeight="1" x14ac:dyDescent="0.35">
      <c r="A123" s="10"/>
      <c r="B123" s="7" t="s">
        <v>29</v>
      </c>
      <c r="C123" s="4" t="s">
        <v>119</v>
      </c>
      <c r="D123" s="20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54">
        <f t="shared" si="8"/>
        <v>0</v>
      </c>
    </row>
    <row r="124" spans="1:18" ht="15.75" hidden="1" customHeight="1" x14ac:dyDescent="0.35">
      <c r="A124" s="10"/>
      <c r="B124" s="7" t="s">
        <v>123</v>
      </c>
      <c r="C124" s="4" t="s">
        <v>124</v>
      </c>
      <c r="D124" s="20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9"/>
      <c r="R124" s="54">
        <f t="shared" si="8"/>
        <v>0</v>
      </c>
    </row>
    <row r="125" spans="1:18" ht="15.75" hidden="1" customHeight="1" x14ac:dyDescent="0.35">
      <c r="A125" s="10"/>
      <c r="B125" s="7" t="s">
        <v>125</v>
      </c>
      <c r="C125" s="4" t="s">
        <v>124</v>
      </c>
      <c r="D125" s="20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9"/>
      <c r="R125" s="54">
        <f t="shared" ref="R125:R127" si="9">SUM(D125:Q125)</f>
        <v>0</v>
      </c>
    </row>
    <row r="126" spans="1:18" ht="15.75" hidden="1" customHeight="1" thickBot="1" x14ac:dyDescent="0.4">
      <c r="A126" s="10"/>
      <c r="B126" s="7" t="s">
        <v>126</v>
      </c>
      <c r="C126" s="4" t="s">
        <v>127</v>
      </c>
      <c r="D126" s="20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54">
        <f t="shared" si="9"/>
        <v>0</v>
      </c>
    </row>
    <row r="127" spans="1:18" ht="15.75" hidden="1" customHeight="1" thickBot="1" x14ac:dyDescent="0.4">
      <c r="A127" s="11"/>
      <c r="B127" s="9" t="s">
        <v>32</v>
      </c>
      <c r="C127" s="6" t="s">
        <v>135</v>
      </c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4"/>
      <c r="R127" s="55">
        <f t="shared" si="9"/>
        <v>0</v>
      </c>
    </row>
    <row r="128" spans="1:18" s="1" customFormat="1" ht="15" thickBot="1" x14ac:dyDescent="0.4">
      <c r="A128" s="25"/>
      <c r="B128" s="95" t="s">
        <v>156</v>
      </c>
      <c r="C128" s="96"/>
      <c r="D128" s="26">
        <f t="shared" ref="D128:Q128" si="10">SUM(D7:D127)</f>
        <v>505</v>
      </c>
      <c r="E128" s="15">
        <f t="shared" si="10"/>
        <v>622.5</v>
      </c>
      <c r="F128" s="15">
        <f t="shared" si="10"/>
        <v>439</v>
      </c>
      <c r="G128" s="15">
        <f t="shared" si="10"/>
        <v>865</v>
      </c>
      <c r="H128" s="15">
        <f t="shared" si="10"/>
        <v>652</v>
      </c>
      <c r="I128" s="15">
        <f t="shared" si="10"/>
        <v>493.75</v>
      </c>
      <c r="J128" s="15">
        <f t="shared" si="10"/>
        <v>144</v>
      </c>
      <c r="K128" s="15">
        <f t="shared" si="10"/>
        <v>290</v>
      </c>
      <c r="L128" s="15">
        <f t="shared" si="10"/>
        <v>602</v>
      </c>
      <c r="M128" s="15">
        <f t="shared" si="10"/>
        <v>658.5</v>
      </c>
      <c r="N128" s="15">
        <f>SUM(N6:N109)</f>
        <v>351</v>
      </c>
      <c r="O128" s="15">
        <f t="shared" si="10"/>
        <v>344</v>
      </c>
      <c r="P128" s="15">
        <f t="shared" si="10"/>
        <v>0</v>
      </c>
      <c r="Q128" s="15">
        <f t="shared" si="10"/>
        <v>0</v>
      </c>
      <c r="R128" s="56">
        <f>SUM(R7:R127)</f>
        <v>5948.75</v>
      </c>
    </row>
    <row r="130" spans="1:18" s="1" customFormat="1" ht="15.5" x14ac:dyDescent="0.35">
      <c r="A130" s="27" t="s">
        <v>173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51"/>
    </row>
  </sheetData>
  <sortState ref="A6:R109">
    <sortCondition descending="1" ref="R6:R109"/>
  </sortState>
  <mergeCells count="5">
    <mergeCell ref="B128:C128"/>
    <mergeCell ref="A1:R1"/>
    <mergeCell ref="D2:H2"/>
    <mergeCell ref="D4:H4"/>
    <mergeCell ref="D3:H3"/>
  </mergeCells>
  <pageMargins left="0.7" right="0.7" top="0.75" bottom="0.75" header="0.3" footer="0.3"/>
  <pageSetup paperSize="9" scale="4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</dc:creator>
  <cp:lastModifiedBy>DavHug</cp:lastModifiedBy>
  <cp:lastPrinted>2026-02-01T10:12:58Z</cp:lastPrinted>
  <dcterms:created xsi:type="dcterms:W3CDTF">2025-05-07T15:42:43Z</dcterms:created>
  <dcterms:modified xsi:type="dcterms:W3CDTF">2026-02-01T13:10:54Z</dcterms:modified>
</cp:coreProperties>
</file>